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ysk\zapytania\szacowania\"/>
    </mc:Choice>
  </mc:AlternateContent>
  <bookViews>
    <workbookView xWindow="0" yWindow="0" windowWidth="17256" windowHeight="5772" tabRatio="783" firstSheet="7" activeTab="11"/>
  </bookViews>
  <sheets>
    <sheet name="Zadanie nr 1" sheetId="1" r:id="rId1"/>
    <sheet name="Zadanie nr 2" sheetId="7" r:id="rId2"/>
    <sheet name="Zadanie nr 3" sheetId="2" r:id="rId3"/>
    <sheet name="Zadanie nr 4" sheetId="3" r:id="rId4"/>
    <sheet name="Zadanie nr 5" sheetId="4" r:id="rId5"/>
    <sheet name="Zadanie nr 6" sheetId="5" r:id="rId6"/>
    <sheet name="Zadanie nr 7" sheetId="6" r:id="rId7"/>
    <sheet name="Zadanie nr 8" sheetId="8" r:id="rId8"/>
    <sheet name="Zadanie nr 9" sheetId="9" r:id="rId9"/>
    <sheet name="Zadanie nr 10" sheetId="10" r:id="rId10"/>
    <sheet name="Zadanie nr 11" sheetId="11" r:id="rId11"/>
    <sheet name="Zadanie nr 12" sheetId="12" r:id="rId12"/>
  </sheets>
  <definedNames>
    <definedName name="_xlnm.Print_Area" localSheetId="9">'Zadanie nr 10'!$A$1:$I$8</definedName>
    <definedName name="_xlnm.Print_Area" localSheetId="10">'Zadanie nr 11'!$A$1:$I$5</definedName>
    <definedName name="_xlnm.Print_Area" localSheetId="11">'Zadanie nr 12'!$A$1:$I$4</definedName>
    <definedName name="_xlnm.Print_Area" localSheetId="4">'Zadanie nr 5'!$A$1:$K$5</definedName>
    <definedName name="_xlnm.Print_Area" localSheetId="6">'Zadanie nr 7'!$A$1:$I$15</definedName>
    <definedName name="_xlnm.Print_Area" localSheetId="8">'Zadanie nr 9'!$A$1:$I$7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F42" i="5"/>
  <c r="G42" i="5" s="1"/>
  <c r="H42" i="5" s="1"/>
  <c r="G41" i="5" l="1"/>
  <c r="H41" i="5" s="1"/>
  <c r="F3" i="12"/>
  <c r="J3" i="12" s="1"/>
  <c r="F4" i="11"/>
  <c r="G4" i="11" s="1"/>
  <c r="H4" i="11" s="1"/>
  <c r="F3" i="11"/>
  <c r="G3" i="11" s="1"/>
  <c r="H3" i="11" s="1"/>
  <c r="F7" i="10"/>
  <c r="F6" i="10"/>
  <c r="G6" i="10" s="1"/>
  <c r="F5" i="10"/>
  <c r="F4" i="10"/>
  <c r="F3" i="10"/>
  <c r="F6" i="9"/>
  <c r="F5" i="9"/>
  <c r="F4" i="9"/>
  <c r="F3" i="9"/>
  <c r="F4" i="8"/>
  <c r="G4" i="8" s="1"/>
  <c r="H4" i="8" s="1"/>
  <c r="F3" i="8"/>
  <c r="J4" i="8" s="1"/>
  <c r="F5" i="8"/>
  <c r="F8" i="7"/>
  <c r="G8" i="7" s="1"/>
  <c r="H8" i="7" s="1"/>
  <c r="F7" i="7"/>
  <c r="G7" i="7" s="1"/>
  <c r="H7" i="7" s="1"/>
  <c r="F6" i="7"/>
  <c r="F5" i="7"/>
  <c r="F4" i="7"/>
  <c r="F3" i="7"/>
  <c r="G3" i="7" s="1"/>
  <c r="H3" i="7" s="1"/>
  <c r="F14" i="6"/>
  <c r="G14" i="6" s="1"/>
  <c r="H14" i="6" s="1"/>
  <c r="F13" i="6"/>
  <c r="G13" i="6" s="1"/>
  <c r="H13" i="6" s="1"/>
  <c r="F12" i="6"/>
  <c r="G12" i="6" s="1"/>
  <c r="H12" i="6" s="1"/>
  <c r="F11" i="6"/>
  <c r="G11" i="6" s="1"/>
  <c r="H11" i="6" s="1"/>
  <c r="F10" i="6"/>
  <c r="G10" i="6" s="1"/>
  <c r="H10" i="6" s="1"/>
  <c r="F9" i="6"/>
  <c r="G9" i="6" s="1"/>
  <c r="H9" i="6" s="1"/>
  <c r="F8" i="6"/>
  <c r="G8" i="6" s="1"/>
  <c r="H8" i="6" s="1"/>
  <c r="F7" i="6"/>
  <c r="G7" i="6" s="1"/>
  <c r="H7" i="6" s="1"/>
  <c r="F6" i="6"/>
  <c r="G6" i="6" s="1"/>
  <c r="H6" i="6" s="1"/>
  <c r="F5" i="6"/>
  <c r="F4" i="6"/>
  <c r="G4" i="6" s="1"/>
  <c r="H4" i="6" s="1"/>
  <c r="F3" i="6"/>
  <c r="G3" i="6" s="1"/>
  <c r="H3" i="6" s="1"/>
  <c r="F43" i="5"/>
  <c r="G43" i="5" s="1"/>
  <c r="H43" i="5" s="1"/>
  <c r="F40" i="5"/>
  <c r="G40" i="5" s="1"/>
  <c r="H40" i="5" s="1"/>
  <c r="F39" i="5"/>
  <c r="G39" i="5" s="1"/>
  <c r="H39" i="5" s="1"/>
  <c r="F38" i="5"/>
  <c r="F37" i="5"/>
  <c r="F36" i="5"/>
  <c r="G36" i="5" s="1"/>
  <c r="H36" i="5" s="1"/>
  <c r="F35" i="5"/>
  <c r="G35" i="5" s="1"/>
  <c r="H35" i="5" s="1"/>
  <c r="F34" i="5"/>
  <c r="F32" i="5"/>
  <c r="F31" i="5"/>
  <c r="G31" i="5" s="1"/>
  <c r="H31" i="5" s="1"/>
  <c r="F30" i="5"/>
  <c r="G30" i="5" s="1"/>
  <c r="H30" i="5" s="1"/>
  <c r="F29" i="5"/>
  <c r="F28" i="5"/>
  <c r="F27" i="5"/>
  <c r="G27" i="5" s="1"/>
  <c r="H27" i="5" s="1"/>
  <c r="F26" i="5"/>
  <c r="G26" i="5" s="1"/>
  <c r="H26" i="5" s="1"/>
  <c r="F25" i="5"/>
  <c r="F24" i="5"/>
  <c r="F23" i="5"/>
  <c r="G23" i="5" s="1"/>
  <c r="H23" i="5" s="1"/>
  <c r="F22" i="5"/>
  <c r="G22" i="5" s="1"/>
  <c r="H22" i="5" s="1"/>
  <c r="F21" i="5"/>
  <c r="F20" i="5"/>
  <c r="G20" i="5" s="1"/>
  <c r="F19" i="5"/>
  <c r="G19" i="5" s="1"/>
  <c r="H19" i="5" s="1"/>
  <c r="F18" i="5"/>
  <c r="G18" i="5" s="1"/>
  <c r="H18" i="5" s="1"/>
  <c r="F17" i="5"/>
  <c r="F16" i="5"/>
  <c r="G16" i="5" s="1"/>
  <c r="F15" i="5"/>
  <c r="G15" i="5" s="1"/>
  <c r="H15" i="5" s="1"/>
  <c r="F14" i="5"/>
  <c r="G14" i="5" s="1"/>
  <c r="H14" i="5" s="1"/>
  <c r="F13" i="5"/>
  <c r="G13" i="5" s="1"/>
  <c r="F12" i="5"/>
  <c r="G12" i="5" s="1"/>
  <c r="F11" i="5"/>
  <c r="G11" i="5" s="1"/>
  <c r="H11" i="5" s="1"/>
  <c r="F10" i="5"/>
  <c r="G10" i="5" s="1"/>
  <c r="H10" i="5" s="1"/>
  <c r="F9" i="5"/>
  <c r="G9" i="5" s="1"/>
  <c r="F8" i="5"/>
  <c r="F7" i="5"/>
  <c r="G7" i="5" s="1"/>
  <c r="H7" i="5" s="1"/>
  <c r="F6" i="5"/>
  <c r="G6" i="5" s="1"/>
  <c r="H6" i="5" s="1"/>
  <c r="F5" i="5"/>
  <c r="G5" i="5" s="1"/>
  <c r="F4" i="5"/>
  <c r="G4" i="5" s="1"/>
  <c r="F3" i="5"/>
  <c r="F4" i="4"/>
  <c r="F3" i="4"/>
  <c r="G3" i="4" s="1"/>
  <c r="H3" i="4" s="1"/>
  <c r="F5" i="3"/>
  <c r="G5" i="3" s="1"/>
  <c r="H5" i="3" s="1"/>
  <c r="F4" i="3"/>
  <c r="G4" i="3" s="1"/>
  <c r="H4" i="3" s="1"/>
  <c r="F3" i="3"/>
  <c r="G3" i="3" s="1"/>
  <c r="H3" i="3" s="1"/>
  <c r="F16" i="2"/>
  <c r="F15" i="2"/>
  <c r="F14" i="2"/>
  <c r="F13" i="2"/>
  <c r="G13" i="2" s="1"/>
  <c r="H13" i="2" s="1"/>
  <c r="F12" i="2"/>
  <c r="G12" i="2" s="1"/>
  <c r="F11" i="2"/>
  <c r="G11" i="2" s="1"/>
  <c r="F10" i="2"/>
  <c r="F9" i="2"/>
  <c r="G9" i="2" s="1"/>
  <c r="H9" i="2" s="1"/>
  <c r="F8" i="2"/>
  <c r="G8" i="2" s="1"/>
  <c r="F7" i="2"/>
  <c r="F6" i="2"/>
  <c r="F5" i="2"/>
  <c r="G5" i="2" s="1"/>
  <c r="H5" i="2" s="1"/>
  <c r="F4" i="2"/>
  <c r="F3" i="2"/>
  <c r="G3" i="2" s="1"/>
  <c r="F4" i="12" l="1"/>
  <c r="G3" i="5"/>
  <c r="F44" i="5"/>
  <c r="G3" i="12"/>
  <c r="H3" i="12" s="1"/>
  <c r="K3" i="12" s="1"/>
  <c r="J4" i="11"/>
  <c r="J5" i="11" s="1"/>
  <c r="F5" i="11"/>
  <c r="K4" i="11"/>
  <c r="F8" i="10"/>
  <c r="G5" i="10"/>
  <c r="H5" i="10" s="1"/>
  <c r="J7" i="10"/>
  <c r="J8" i="10" s="1"/>
  <c r="F7" i="9"/>
  <c r="G6" i="9"/>
  <c r="H6" i="9" s="1"/>
  <c r="J6" i="9"/>
  <c r="G3" i="8"/>
  <c r="H3" i="8" s="1"/>
  <c r="K4" i="8" s="1"/>
  <c r="F15" i="6"/>
  <c r="G5" i="6"/>
  <c r="H5" i="6" s="1"/>
  <c r="K14" i="6" s="1"/>
  <c r="J14" i="6"/>
  <c r="G28" i="5"/>
  <c r="H28" i="5" s="1"/>
  <c r="H13" i="5"/>
  <c r="H20" i="5"/>
  <c r="G34" i="5"/>
  <c r="H34" i="5" s="1"/>
  <c r="G21" i="5"/>
  <c r="H21" i="5" s="1"/>
  <c r="G8" i="5"/>
  <c r="H8" i="5" s="1"/>
  <c r="H9" i="5"/>
  <c r="H16" i="5"/>
  <c r="G29" i="5"/>
  <c r="H29" i="5" s="1"/>
  <c r="G37" i="5"/>
  <c r="H37" i="5" s="1"/>
  <c r="G38" i="5"/>
  <c r="H38" i="5" s="1"/>
  <c r="H4" i="5"/>
  <c r="G17" i="5"/>
  <c r="H17" i="5" s="1"/>
  <c r="G24" i="5"/>
  <c r="H24" i="5" s="1"/>
  <c r="J43" i="5"/>
  <c r="J44" i="5" s="1"/>
  <c r="H12" i="5"/>
  <c r="G25" i="5"/>
  <c r="H25" i="5" s="1"/>
  <c r="G32" i="5"/>
  <c r="H32" i="5" s="1"/>
  <c r="J4" i="4"/>
  <c r="J5" i="4" s="1"/>
  <c r="F6" i="3"/>
  <c r="G6" i="7"/>
  <c r="H6" i="7" s="1"/>
  <c r="F9" i="7"/>
  <c r="G4" i="7"/>
  <c r="H4" i="7" s="1"/>
  <c r="J8" i="7"/>
  <c r="J9" i="7" s="1"/>
  <c r="G4" i="12"/>
  <c r="H6" i="10"/>
  <c r="G3" i="10"/>
  <c r="H3" i="10" s="1"/>
  <c r="G7" i="10"/>
  <c r="H7" i="10" s="1"/>
  <c r="G4" i="10"/>
  <c r="H4" i="10" s="1"/>
  <c r="G3" i="9"/>
  <c r="H3" i="9" s="1"/>
  <c r="G4" i="9"/>
  <c r="H4" i="9" s="1"/>
  <c r="G5" i="9"/>
  <c r="H5" i="9" s="1"/>
  <c r="J5" i="8"/>
  <c r="G5" i="7"/>
  <c r="H5" i="7" s="1"/>
  <c r="H5" i="5"/>
  <c r="G4" i="4"/>
  <c r="H4" i="4" s="1"/>
  <c r="K4" i="4" s="1"/>
  <c r="F5" i="4"/>
  <c r="K5" i="3"/>
  <c r="J5" i="3"/>
  <c r="G6" i="2"/>
  <c r="H6" i="2" s="1"/>
  <c r="G15" i="2"/>
  <c r="H15" i="2" s="1"/>
  <c r="H11" i="2"/>
  <c r="G4" i="2"/>
  <c r="H4" i="2" s="1"/>
  <c r="G16" i="2"/>
  <c r="H16" i="2" s="1"/>
  <c r="H8" i="2"/>
  <c r="H12" i="2"/>
  <c r="F17" i="2"/>
  <c r="G10" i="2"/>
  <c r="H10" i="2" s="1"/>
  <c r="G14" i="2"/>
  <c r="H14" i="2" s="1"/>
  <c r="G7" i="2"/>
  <c r="H7" i="2" s="1"/>
  <c r="H3" i="2"/>
  <c r="J16" i="2"/>
  <c r="G9" i="7" l="1"/>
  <c r="H3" i="5"/>
  <c r="H44" i="5" s="1"/>
  <c r="G44" i="5"/>
  <c r="G7" i="9"/>
  <c r="G5" i="8"/>
  <c r="G5" i="4"/>
  <c r="G17" i="2"/>
  <c r="K8" i="7"/>
  <c r="K9" i="7" s="1"/>
  <c r="H4" i="12"/>
  <c r="K4" i="12"/>
  <c r="J4" i="12"/>
  <c r="K5" i="11"/>
  <c r="H5" i="11"/>
  <c r="G5" i="11"/>
  <c r="H8" i="10"/>
  <c r="G8" i="10"/>
  <c r="K7" i="10"/>
  <c r="K6" i="9"/>
  <c r="J7" i="9"/>
  <c r="H7" i="9"/>
  <c r="H9" i="7"/>
  <c r="G15" i="6"/>
  <c r="J15" i="6"/>
  <c r="H15" i="6"/>
  <c r="H5" i="4"/>
  <c r="J6" i="3"/>
  <c r="G6" i="3"/>
  <c r="H17" i="2"/>
  <c r="K16" i="2"/>
  <c r="J17" i="2"/>
  <c r="K43" i="5" l="1"/>
  <c r="K44" i="5" s="1"/>
  <c r="K8" i="10"/>
  <c r="K7" i="9"/>
  <c r="H5" i="8"/>
  <c r="K5" i="8"/>
  <c r="K15" i="6"/>
  <c r="K5" i="4"/>
  <c r="H6" i="3"/>
  <c r="K6" i="3"/>
  <c r="K17" i="2"/>
  <c r="F7" i="1" l="1"/>
  <c r="J6" i="1" l="1"/>
  <c r="G7" i="1"/>
  <c r="H7" i="1" l="1"/>
  <c r="J7" i="1"/>
  <c r="K6" i="1" l="1"/>
  <c r="K7" i="1" s="1"/>
</calcChain>
</file>

<file path=xl/sharedStrings.xml><?xml version="1.0" encoding="utf-8"?>
<sst xmlns="http://schemas.openxmlformats.org/spreadsheetml/2006/main" count="349" uniqueCount="207">
  <si>
    <t>Lp</t>
  </si>
  <si>
    <t>Nazwa</t>
  </si>
  <si>
    <t>ilość</t>
  </si>
  <si>
    <t>Wartość netto</t>
  </si>
  <si>
    <t xml:space="preserve">VAT </t>
  </si>
  <si>
    <t>wartość brutto</t>
  </si>
  <si>
    <t>Cena netto</t>
  </si>
  <si>
    <t>Zadanie</t>
  </si>
  <si>
    <t>Wysysarko ściekarka do oleju 115 l na pantografie</t>
  </si>
  <si>
    <t>https://twojezbiorniki.pl/pl/p/Wysysarko-sciekarka-do-oleju-115-l-na-pantografie-/1302</t>
  </si>
  <si>
    <t>Wózek dwukołowy gospodarczy Maciej T-133/2 - Artbud</t>
  </si>
  <si>
    <t>Wózek dwukołowy gospodarczy MACIEJ</t>
  </si>
  <si>
    <t xml:space="preserve">Nóż Do Strugarki 630x35x3 HSS 18%W 5811 T1723PB
</t>
  </si>
  <si>
    <t>630x35x3 PILANA Nóż Do Strugarki HSS 18%W 5811 T1723PB – cena i opinie | Sklep Mardrew</t>
  </si>
  <si>
    <t xml:space="preserve">Podnośnik Pneumatyczny Bałwanek 8 Ton </t>
  </si>
  <si>
    <t>ZESTAW GWINTOWNIKÓW I NARZYNEK 110 EL. MANNESMANN - TRS Shop</t>
  </si>
  <si>
    <t>ZESTAW GWINTOWNIKÓW I NARZYNEK 110 PC M53255</t>
  </si>
  <si>
    <t>Podnośnik hydrauliczno pneumatyczny Snit S40-2EL 40/20 ton</t>
  </si>
  <si>
    <t>Podnośnik hydrauliczno pneumatyczny Snit S40-2EL 40/20 ton | sklep.anwa-tech.pl</t>
  </si>
  <si>
    <t>Szlifierka kątowa Hikoki G13VE2 WQZ | Narzedzia.pl</t>
  </si>
  <si>
    <t>Profesjonalna szlifierka kątowa 125 z silnikiem bezszczotkowym 230V</t>
  </si>
  <si>
    <t>Szlifierka akumulatorowa kątowa 125mm 18V 2x5Ah HiKOKI G18DBBAL WQZ</t>
  </si>
  <si>
    <t>Szlifierka kątowa Hikoki G1813DA WQZ | Narzedzia.pl</t>
  </si>
  <si>
    <t>Wiertarko-wkrętarka udarowa z wymiennymi uchwytami 37 Nm M12 FPDXKIT-202X MILWAUKEE (nr kat. 4933464138)</t>
  </si>
  <si>
    <t>Wiertarko-wkrętarka Milwaukee M12FPDX-202X AKU 12V (2x2.0 Ah) - 4933464136 - Centrum Elektronarzędzi</t>
  </si>
  <si>
    <t>Wiertarko-wkrętarka udarowa Milwaukee M18 BLPD2-502X AKU 18V (2x 5.0 Ah) - 4933464517</t>
  </si>
  <si>
    <t>Wiertarko-wkrętarka udarowa Milwaukee M18 BLPD2-502X AKU 18V (2x 5.0 Ah) - 4933464517 - Centrum Elektronarzędzi</t>
  </si>
  <si>
    <t>Wiertarko-wkrętarka Hikoki DS18DD WRZ</t>
  </si>
  <si>
    <t>Wiertarko-wkrętarka Hikoki DS18DD WRZ | Narzedzia.pl</t>
  </si>
  <si>
    <t>Lampa inspekcyjna OSRAM Professional 150 IP44</t>
  </si>
  <si>
    <t>https://alltronix.pl/lampa-inspekcyjna-osram-akumulatorowa-ip44</t>
  </si>
  <si>
    <t>Klucz nasadkowy do zakrętarek 3/4" 1.5/16 GEDORE K 32 1.5/16AF 6284920</t>
  </si>
  <si>
    <t>Pomost 3 stopnie STABILO PROFESSIONAL KRAUSE [805034]</t>
  </si>
  <si>
    <t>Schodki montażowe, pomost 3 stopnie STABILO PROFESSIONAL KRAUSE 805034 (phuabc.com.pl)</t>
  </si>
  <si>
    <t>Rusztowanie aluminiowe jezdne montażowe Altrex K2- wys.robocza:3,00m, wys.podestu:0,75m</t>
  </si>
  <si>
    <t>Rusztowanie aluminiowe jezdne Altrex K2 wys.rob:3,00m | Lemar</t>
  </si>
  <si>
    <t>Zestaw skrzynek narzędziowych z wózkiem transportowym Beta 9900/C99</t>
  </si>
  <si>
    <t>https://www.beta24.pl/zestaw-skrzynek-narzedziowych-z-wozkiem-transportowym-beta-9900-c99.html?utm_source=google&amp;utm_medium=cpc&amp;utm_campaign=20858865062&amp;gad_source=1&amp;gclid=EAIaIQobChMIwfyhwbuaiwMVq5WDBx1bVzBQEAQYDiABEgI6MfD_BwE</t>
  </si>
  <si>
    <t>Zestaw 108 narzędzi w walizce seria beta worker BE BW2047E/C108</t>
  </si>
  <si>
    <t>Zestaw 100 narzędzi w walizce, seria Beta Worker, model BW2054E-100</t>
  </si>
  <si>
    <t>https://www.beta24.pl/bw2054e-100-bw-2054e-100-walizka-100-narzedzi.html</t>
  </si>
  <si>
    <t>https://narzedziabeta.pl/zestawy-narzedzi-recznych/1096010625-zestaw-narzedzi-108-szt-w-walizce-narzedziowej-beta-worker-8054809334363.html</t>
  </si>
  <si>
    <t>Zestaw narzędzi iFixit Repair Business Toolkit 2023</t>
  </si>
  <si>
    <t>https://www.x-kom.pl/p/1274155-narzedzie-serwisowe-sieciowe-ifixit-zestaw-narzedzi-ifixit-repair-business-toolkit-2023.html?gQT=1#Specyfikacja</t>
  </si>
  <si>
    <t>Zestaw szczypiec Knipex 00 20 16 P ESD, dla elektroników i mechaników, 6 szt</t>
  </si>
  <si>
    <t>Zestaw szczypiec Knipex 00 20 16 P ESD, dla elektroników i mechaników, 6 szt. | Conrad Electronic</t>
  </si>
  <si>
    <t>Zestaw 5 szt. wkrętaków Torx z otworem FIT TR B219.035</t>
  </si>
  <si>
    <t>Zestaw 5 szt. wkrętaków Torx z otworem FIT TR B219.035 Bahco (bahcocentrum.pl)</t>
  </si>
  <si>
    <t>Zestaw wkrętaków ampulowych z kulką i PZ 8 szt. we wkładce EVA Jonnesway D71H108KV</t>
  </si>
  <si>
    <t>Zestaw wkrętaków ampulowych z kulką i PZ 8 szt. we wkładce EVA Jonnesway D71H108KV D71H108KV| WARSZTAT I PRZEMYSŁ \ Wózki narzędziowe, meble, organizery \ Zestawy/ Wkłady do wózków \ Wkrętaki/ Śrubokręty Zestawy kluczy i narzędzi D71H108KV D71H108KV I (cooltools.pl)</t>
  </si>
  <si>
    <t>Zestaw narzędzi NEO TOOLS 01-310</t>
  </si>
  <si>
    <t>https://www.mediaexpert.pl/dom-i-ogrod/narzedzia-reczne/zestawy-narzedzi/zestaw-narzedzi-neo-tools-01-310?gad_source=1&amp;gclid=EAIaIQobChMI4d6bouqaiwMVwlmRBR12xCmhEAQYDCABEgINP_D_BwE</t>
  </si>
  <si>
    <t>https://www.conrad.pl/pl/p/wkretak-do-bitow-wera-05006617001-05006617001-3125015.html?searchType=SearchRedirect</t>
  </si>
  <si>
    <t>Zestaw noży, 50 sztuk, skalpel, nóż do szablonów, nóż precyzyjny, zestaw do rzeźbienia TO-7692339 56 części</t>
  </si>
  <si>
    <t>Zestaw noży, 50 sztuk, skalpel, nóż do szablonów, nóż precyzyjny, zestaw do rzeźbienia TO-7692339 56 części | Conrad Electronic</t>
  </si>
  <si>
    <t>Latarka czołowa XCell H330, 330 lm, 127.4 g</t>
  </si>
  <si>
    <t>Latarka czołowa XCell H330, 330 lm, 127.4 g | Conrad Electronic</t>
  </si>
  <si>
    <t>Ładowarka USB 12 W gniazdo Maksymalne natężenie wyjściowe 2400 mA złącze żeńskie USB-A 2.0 Il</t>
  </si>
  <si>
    <t>Ansmann HomeCharger HC212 Ładowarka USB 12 W gniazdo Maksymalne natężenie wyjściowe 2400 mA złącze żeńskie USB-A 2.0 Il | Conrad Electronic</t>
  </si>
  <si>
    <t>Pęseta uniwersalna Knipex 92 61 02 300 mm</t>
  </si>
  <si>
    <t>Pęseta uniwersalna Knipex 92 61 02 300 mm | Conrad Electronic</t>
  </si>
  <si>
    <t>Szczypce nastawne Knipex Knipex-Werk 86 05 180 40 mm 180 mm</t>
  </si>
  <si>
    <t>Szczypce nastawne Knipex Knipex-Werk 86 05 180 40 mm 180 mm | Conrad Electronic</t>
  </si>
  <si>
    <t xml:space="preserve">Zestaw wkrętaków bitów Wera 05006617001 </t>
  </si>
  <si>
    <t>Zestaw pomiarowy cyfrowy suwmiarka + kątomierz + głębokościomierz + poziomica</t>
  </si>
  <si>
    <t>Zestaw pomiarowy cyfrowy suwmiarka + kątomierz + głębokościomierz + poziomica 4szt. DASQUA - For Metal</t>
  </si>
  <si>
    <t>Suwmiarka cyfrowa Accud 1601071</t>
  </si>
  <si>
    <t>Suwmiarka cyfrowa Accud 1601071 | Conrad Electronic</t>
  </si>
  <si>
    <t>Smarownica Milwaukee M18 GG-502 18V smarownica akumulatorowa 5ah 4933440493 za 2159,17 zł z Wyszków - Allegro.pl - (14056014037)</t>
  </si>
  <si>
    <t>Smarownica akumulatorowa Milwaukee M18GG-201C HEAVY DUTY 2x aku. 18V 5,0 Ah ładowarka, walizka</t>
  </si>
  <si>
    <t>Ściskacz sprężyn kolumn MacPHersona Beta 1555/QS</t>
  </si>
  <si>
    <t>Ściskacz sprężyn kolumn MacPHersona Beta 1555/QS - sklep internetowy Beta24.pl</t>
  </si>
  <si>
    <t>Komplet szczypiec do opasek 9szt Jonnesway AR060024A</t>
  </si>
  <si>
    <t>Jonnesway Komplet szczypiec do opasek 9szt AR060024A</t>
  </si>
  <si>
    <t>Wkrętak udarowy 1/2" z osłoną z zestawem 13 bitów</t>
  </si>
  <si>
    <t>Wkrętak udarowy 1/2" z osłoną z zestawem 13 bitów | JONNESWAY</t>
  </si>
  <si>
    <t>Żłobiarko-rowkarka METCOR RM36 z matrycami do walcowania i rowkowania 1/2", 1/4", 3/16", 5/16"</t>
  </si>
  <si>
    <t>Kpl. blokad rozrządu FORD 2.0D EcoBlue TDCi</t>
  </si>
  <si>
    <t>Kpl. blokad rozrządu FORD 2.0D EcoBlue TDCi - Ford / Mazda - narzedzia-esklep.pl</t>
  </si>
  <si>
    <t>Ściągacz do kół pasowych o zakresie 40-168 mm. do alternatorów, układów klimatyzacji i pomp wodnych. W zestawie klucz kątowy 10 mm.</t>
  </si>
  <si>
    <t>Ściągacz do kół pasowych 40-168 mm, BGS 7779 | Praxer.pl</t>
  </si>
  <si>
    <t>Klucz do napinania kół pasowych Farys FR4852</t>
  </si>
  <si>
    <t>KLUCZ DO BLOKOWANIA KOŁA PASOWEGO VW AUDI FR4852</t>
  </si>
  <si>
    <t>Szafa narzędziowa SN1000 - 1950x1000x435 mm</t>
  </si>
  <si>
    <t>Stół warsztatowy bez zabudowy o nośności 3000 kg do ciężkich prac warsztatowych.</t>
  </si>
  <si>
    <t>Zestaw 10szt. wkrętaków ślusarskich do pobijania</t>
  </si>
  <si>
    <t>Zestaw 10szt. wkrętaków ślusarskich do pobijania | JONNESWAY</t>
  </si>
  <si>
    <t>Milwaukee klucz udarowy M12 FIW14 1/4 136NM Zestaw 1 nr art.. 4933464611</t>
  </si>
  <si>
    <t>MILWAUKEE KLUCZ UDAROWY M12 FIW14 1/4 136NM Zestaw 1 - Sklep MarSpaw</t>
  </si>
  <si>
    <t>Nitownica akumulatorowa do bezprzewodowego osadzania nitonakrętek do: M10 z aluminium, do M8 ze stali i M6 ze stali nierdzewnej.</t>
  </si>
  <si>
    <t>Urządzenie do czyszczenia DPF typu BETA 1899A-DPF/FAP</t>
  </si>
  <si>
    <t xml:space="preserve"> </t>
  </si>
  <si>
    <t>Tester obciążeniowy akumulatorów LEWANDA A-600 lub BLT 600S</t>
  </si>
  <si>
    <t>Klucz elektryczny do śrub</t>
  </si>
  <si>
    <t>Klucz do filtrów, łańcuchowy</t>
  </si>
  <si>
    <t>Przyrząd do ściągania końcówek drążków do pojazdów ciężarowych</t>
  </si>
  <si>
    <t>Podnośnik hydrauliczno pneumatyczny Sint S60-2J 60/20 ton, wysokość podnoszenia min. 220 mm</t>
  </si>
  <si>
    <t>Podnośnik hydrauliczno pneumatyczny Snit S60-2J 60/20 ton | sklep.anwa-tech.pl</t>
  </si>
  <si>
    <t>Klucz pneumatyczny udarowy do kół poj. Ciężarowych 5000Nm BJC+nasadki</t>
  </si>
  <si>
    <t>Pistolet do malowania PK60 1,3 MP HVLP BenBow 58</t>
  </si>
  <si>
    <t>Tablica narzędziowa Toolbox System Wall Mix 180x80 v2 z pojemnikami i uchwytami</t>
  </si>
  <si>
    <t>Przedłurzacz bębnowy SPPL-3-20 3x2,5 mm2 dł. 20 m</t>
  </si>
  <si>
    <t>Przedłurzacz bębnowy PO84503 3x2,5 mm2 dł. 50 m</t>
  </si>
  <si>
    <t xml:space="preserve">Nagrzewnica -podgrzewacz indukcyjny do śrub Magnum POWER HEATER XL </t>
  </si>
  <si>
    <t>Tablica narzędziowa Toolbox System Wall Mix 180x80 v.2 | TS.W.180.080.M_2_px</t>
  </si>
  <si>
    <t>Przedłużacz bębnowy prof. line, przewód 3x2,5mm, 20m Schmith SPPL-3-20 | Narzedzia.pl</t>
  </si>
  <si>
    <t>Przedłużacz zwijany gumowy P084503 4 gniazda 3x2,5 50m EMOS | P084503 - NEO-LED</t>
  </si>
  <si>
    <t>Klucz pneumatyczny udarowy do kół TIR 1" 5000Nm BJC + Nasadki | TOOLES.pl</t>
  </si>
  <si>
    <t>Klucz łańcuchowy do filtra oleju BGS | Ø 60 - 160 mm - Sklep Monte24.eu</t>
  </si>
  <si>
    <t>Przewód pneumatyczny spiralny 10m</t>
  </si>
  <si>
    <t>Urządzenie do czyszczenia układu DPF/FAP Beta 1899A - sklep internetowy Beta24.pl</t>
  </si>
  <si>
    <t>Podgrzewacz indukcyjny Magnum POWER HEATER XL - Centrum Elektronarzędzi</t>
  </si>
  <si>
    <t>Urządzenie do czyszczenia AdBlue/DEF</t>
  </si>
  <si>
    <t>JALTEST TOOLS - ADBLUE/DEF Zestaw uniwersalny do czyszczenia układu</t>
  </si>
  <si>
    <t>Szybkozłączki pneumatyczne TYP26 Gniazdo GZ 1/2</t>
  </si>
  <si>
    <t>Szybkozłączki pneumatyczne TYP26 Gniazdo GW 1/2</t>
  </si>
  <si>
    <t>Lutownica akumulatorowa Milwaukee M12 SI-201C AKU12V (1x2.0Ah)</t>
  </si>
  <si>
    <t>Lutownica Milwaukee M12 SI-201C AKU 12V (1x 2.0Ah) - 4933459761 - Centrum Elektronarzędzi</t>
  </si>
  <si>
    <t>Klucz udarowy IPWE400R 1/2" Milwaukee 4933451524 Milwaukee Dystrybucja Narzędzi</t>
  </si>
  <si>
    <t>Regał 4 półkowy D20 PROMAG wys.2000xszer.600x dług.1300</t>
  </si>
  <si>
    <t>Szafa metalowa PROFI OS100/200 z chowającymi się drzwiami</t>
  </si>
  <si>
    <t>Pulpit na kółkach Eurokraft PRO</t>
  </si>
  <si>
    <t>Lampa high bay LED 50W 4000K LED Line STREAKBAY SKU 206748</t>
  </si>
  <si>
    <t>RODZIELNICA ELEKTRYCZNA, ZABEZPIECZONA, MARKI ADELID, Z LICZNIKIEM ENERGII 1- FAZOWYM ORAZ CZTEREMA GNIAZDAMI 230V</t>
  </si>
  <si>
    <t>https://weze-tech.pl/waz-odciagowy-fi-100-pur-flex-2pu-p-602.html?gclid=EAIaIQobChMI5JuX3PariwMViTkGAB1PqBGZEAQYASABEgLWXPD_BwE&amp;gad_source=1</t>
  </si>
  <si>
    <t>ODKURZACZ PRZEMYSŁOWY VIPER LSU 135</t>
  </si>
  <si>
    <t>https://otomyjka.pl/przemyslowe/1714-odkurzacz-przemyslowy-viper-lsu-135-5715492093731.html?gad_source=1&amp;gclid=EAIaIQobChMIideT7--vhAMVhwwGAB3IOANgEAQYBiABEgLE3PD_BwE</t>
  </si>
  <si>
    <t>Lutownica transformatorowa LT-100 professional</t>
  </si>
  <si>
    <t>WALIZKA Z ZEST.NARZ.DLA ELEKTRONIKÓW</t>
  </si>
  <si>
    <t>https://narzedziowy24.eu/WALIZKA-Z-ZEST-69-NARZ-DLA-ELEKTRONIKOW-p18343?srsltid=AfmBOoo36gN0wQppqtKRJBD70XNk8-5WBvRwhUlGoPB4SKnjg2TxeQEN</t>
  </si>
  <si>
    <t>Cyfrowa stacja lutownicza JBC CDB do ogólnych zastosowań, z rączką T245 Nr katalogowy: JBC-CD-2BQF</t>
  </si>
  <si>
    <t>Grot C245965 do rączki JBC T245 Nr katalogowy: JBC-C245965</t>
  </si>
  <si>
    <t>Grot C245789 do rączki JBC T245  Nr katalogowy: JBC-C245789</t>
  </si>
  <si>
    <t>Grot C245914 do rączki JBC T245 Nr katalogowy: JBC-C245914</t>
  </si>
  <si>
    <t>Grot C245030 do rączki JBC T245 Nr katalogowy: JBC-C245030</t>
  </si>
  <si>
    <t>Knipex Szczypce Automatyczne Do Ściągania Izolacji 0.08 - 16,0 mm²</t>
  </si>
  <si>
    <t>Piła tarczowa HM 315x30x3,2/2,2/96z GA10 (L) otw.Combo LL CUT do tworzyw drewnopoch. PS310-0315-0002 Globus</t>
  </si>
  <si>
    <t>Piła tarczowa HM 315x30x3,2/2,2/96z GA10 (L) otw.Combo LL CUT do tworzyw drewnopoch. PS310-0315-0002 Globus - ElektroPasaż (elektropasaz.pl)</t>
  </si>
  <si>
    <t xml:space="preserve">Nóż Do Strugarki 530x30x3 HSS 18%W 5811 T1550PB
</t>
  </si>
  <si>
    <t>530x30x3 PILANA Nóż Do Strugarki HSS 18%W 5811 T1550PB – cena i opinie | Sklep Mardrew</t>
  </si>
  <si>
    <t>Drukarka 3D w wersji częściowo zmontowanej
Original Prusa XL</t>
  </si>
  <si>
    <t>Rozszerzenie z 1 do 5 głowic narzędziowych Original Prusa XL</t>
  </si>
  <si>
    <t>Jonizator powietrza z filtrem ION SYSTEM ION12VFILTR</t>
  </si>
  <si>
    <t>Komplet kluczy płasko-oczkowych, odgiętych 6 cz. 34-50mm KING TONY 1296MRN</t>
  </si>
  <si>
    <t>Zestaw kluczy płasko-oczkowych 6 cz. 34 - 50 mm, etui, KING TONY 1296MRN</t>
  </si>
  <si>
    <t>Klucz dynamometryczny 1/2" 80-400Nm lewo-prawo KING TONY</t>
  </si>
  <si>
    <t>Szczypce segera do pierścieni osadczych zestaw KNIPEX 00 21 25</t>
  </si>
  <si>
    <t>Uniwersalny ściągacz hydrauliczny 2 i 3 ramienny - Separator odklejacz do łożysk i kół</t>
  </si>
  <si>
    <t>Uniwersalny ściągacz hydrauliczny do łożysk 2 i 3 ramienny | AMD Tools | AMD Tools</t>
  </si>
  <si>
    <t>PODNOŚNIK HYDRAULICZNO-PNEUMATYCZNY 30/15T BJC</t>
  </si>
  <si>
    <t>PODNOŚNIK HYDRAULICZNO-PNEUMATYCZNY 30/15T BJC - NARZĘDZIA WARSZTATOWE</t>
  </si>
  <si>
    <t>1. podnośniki i pneumatyka
2. urządz. Gospodarcze
3. elektronarzędzia
4. stolarnia
5. pomosty robocze
6. narzędzia ręczne i pneumatyczne
7. elektrotechnika
8. urządz. Silnikowe
9. urządzenia specjalistyczne
10. meble warsztatowe                                    11. drukarka 3D</t>
  </si>
  <si>
    <t>wartość netto Zadania</t>
  </si>
  <si>
    <t>wartość brutto Zadania</t>
  </si>
  <si>
    <t>Butla 40L Mieszanka Argonowa AR+CO2 150bar/250bar</t>
  </si>
  <si>
    <t>https://butla.pl/produkt/butla-40l-mieszanka-argonowa-arco2-150bar-250bar/?srsltid=AfmBOop4iKBBiwD-M-UtDhH9IGk7AHtqO1xzPOFGW0lY3HY9pEEvS_63</t>
  </si>
  <si>
    <t>www produkt poglądowy</t>
  </si>
  <si>
    <t>Wąż odciągowy fi 100 PUR Flex 2PU długosć 10 mb</t>
  </si>
  <si>
    <t>https://allegro.pl/oferta/nitownica-akumulatorowa-do-nitonakretek-ang-310-wurth-14862596084</t>
  </si>
  <si>
    <t>https://allegro.pl/oferta/latarka-warsztatowa-led-wielofunkcyjna-magnes-usb-5w-cob-10w-400lm-videx-14250295723</t>
  </si>
  <si>
    <t xml:space="preserve">Latarka Warsztatowa LED Wielofunkcyjna z Magnesem USB minimum 5W + COB 10W minimum 400lm </t>
  </si>
  <si>
    <t xml:space="preserve">150.41 </t>
  </si>
  <si>
    <t>https://dynamometryczne.pl/klucz-dynamometryczny-1234-80-400nm-lewo-prawo-king-tony-p133</t>
  </si>
  <si>
    <t>https://techmiks.pl/szczypce-do-pierscieni-osad-w-z-pros-zag-knipex.html</t>
  </si>
  <si>
    <t>https://proficentrum.pl/auta-ciezarowe-narzedzia/14888-sciagacz-do-koncowek-drazkow---uniwersalny.html</t>
  </si>
  <si>
    <t>https://dlalakierni.pl/s?q=istolet+lakierniczy+PK60+1+3+MP+HVLP+BenBow+58</t>
  </si>
  <si>
    <t>https://allegro.pl/oferta/szybkozlaczka-pneumatyczna-gniazdo-na-waz-8-mm-typ-26-rqs-do-powietrza-12782038166?bi_s=ads&amp;bi_m=productlisting:desktop:query&amp;bi_c=YjY0OWExYjctZjA5Ni00M2NmLWFkYWYtYmM3YjBmMWZlNjliAA&amp;bi_t=ape&amp;referrer=proxy&amp;emission_unit_id=21c94564-3fe6-49f0-a4a1-b1ad0cc7dca7</t>
  </si>
  <si>
    <t>https://allegro.pl/oferta/szybkozlaczka-pneumatyczna-gniazdo-na-waz-10-mm-typ-26-rqs-do-powietrza-17051256981?bi_s=ads&amp;bi_m=productlisting:desktop:query&amp;bi_c=YjY0OWExYjctZjA5Ni00M2NmLWFkYWYtYmM3YjBmMWZlNjliAA&amp;bi_t=ape&amp;referrer=proxy&amp;emission_unit_id=8647a648-7953-4ba8-af7d-ed74334a2d43</t>
  </si>
  <si>
    <t>Szybkozłączki pneumatyczne TYP26 Gniazdo na Wąż 10mm</t>
  </si>
  <si>
    <t>https://allegro.pl/oferta/szybkozlaczka-pneumatyczna-wtyk-na-waz-8-mm-typ-26-rqs-do-powietrza-12782469782?bi_s=ads&amp;bi_m=productlisting:desktop:query&amp;bi_c=YjY0OWExYjctZjA5Ni00M2NmLWFkYWYtYmM3YjBmMWZlNjliAA&amp;bi_t=ape&amp;referrer=proxy&amp;emission_unit_id=73ba79dc-a409-4319-a937-38fc4ff5fc4c</t>
  </si>
  <si>
    <t>Szybkozłączki pneumatyczne TYP26 Wtyk na Wąż 8mm</t>
  </si>
  <si>
    <t>Szybkozłączki pneumatyczne TYP26 Gniazdo na Wąż 8mm</t>
  </si>
  <si>
    <t>Szybkozłączki pneumatyczne TYP26 Wtyk NA Wąż 10mm</t>
  </si>
  <si>
    <t>https://allegro.pl/oferta/szybkozlaczka-pneumatyczna-wtyk-na-waz-10-mm-typ-26-rqs-do-powietrza-12782470041?bi_s=ads&amp;bi_m=productlisting:desktop:query&amp;bi_c=YjY0OWExYjctZjA5Ni00M2NmLWFkYWYtYmM3YjBmMWZlNjliAA&amp;bi_t=ape&amp;referrer=proxy&amp;emission_unit_id=3e819022-fa9f-4ae2-9d8d-0c7e08c976d1</t>
  </si>
  <si>
    <t>https://zlaczaweze.pl/pl/p/Szybkozlaczka-pneumatyczna-TYP26-Gniazdo-GZ-12/6412</t>
  </si>
  <si>
    <t>https://zlaczaweze.pl/pl/p/Szybkozlaczka-pneumatyczna-TYP26-Gniazdo-GW-12/6409</t>
  </si>
  <si>
    <t>https://centrumelektronarzedzi.pl/pl/p/Waz-spiralny-poliuretan-PU-14x10-10m-TB/6479</t>
  </si>
  <si>
    <t>Zestaw do dystrybucji oleju silnikowego na beczkę 60l lub 200l.
W zestawie:
pompa Viscomat 200/2 9l/min. 230V,
licznik elektroniczny na pistolecie z końcówką antykapiącą,
wąż wylwewowy 3 m. 1/2",
mocowanie beczkowe + rura teleskopowa.</t>
  </si>
  <si>
    <t>https://www.dystrybutorypaliw.pl/zestawy-do-oleju/zestaw-do-dystrybucji-oleju-silnikowego-z-licznikiem/</t>
  </si>
  <si>
    <t>https://www.zdz-lodz.pl/lutownica-transformatorowa-lt-100-professional-p-5.html</t>
  </si>
  <si>
    <t>https://sklep.renex.pl/cyfrowa-stacja-lutownicza-do-ogolnych-zastosowan,3,40305,22290?gad_source=1&amp;gclid=EAIaIQobChMI1bfLh9KfiwMVpxeiAx3LUhcZEAQYAiABEgKLHfD_BwE</t>
  </si>
  <si>
    <t>https://sklep.renex.pl/grot-c245965-do-raczki-jbc-t245,3,40112,21826</t>
  </si>
  <si>
    <t>https://sklep.renex.pl/grot-c245789-do-raczki-jbc-t245,3,40112,24294</t>
  </si>
  <si>
    <t>https://sklep.renex.pl/grot-c245914-do-raczki-jbc-t245,3,40112,23774</t>
  </si>
  <si>
    <t>https://sklep.renex.pl/grot-c245030-do-raczki-jbc-t245,3,40112,20970</t>
  </si>
  <si>
    <t>https://specnarzedzia.pl/szczypce-do-sciagania-izolacji/17673-knipex-szczypce-automatyczne-do-sciagania-izolacji-008-160-mm-4003773085829.html?utm_source=google%20cpc&amp;utm_medium=pricewars2&amp;utm_campaign=knipex-szczypce-automatyczne-do-sciagania-izolacji-008-160-mm&amp;gad_source=1&amp;gclid=EAIaIQobChMI1qz4j-CfiwMVQQqiAx1oFQILEAQYCCABEgIj2_D_BwE</t>
  </si>
  <si>
    <t>https://dte.com.pl/produkt/tester-akumulatorow-obciazeniowy-blt600s/</t>
  </si>
  <si>
    <t>https://sklep.bestlighting.pl/pl/p/Lampa-high-bay-LED-50W-4000K-LED-Line-STREAKBAY/1501</t>
  </si>
  <si>
    <t>https://electro24.pl/pl/p/Rozdzielnica-budowlana-zabezpieczona-RSK-4x-230V-z-roznicowka-25A-16A-1P-z-licznikiem-1F/8058?gad_source=1&amp;gclid=EAIaIQobChMIobyk9cfjiwMVhBCiAx3pzDwNEAQYCSABEgIdsfD_BwE</t>
  </si>
  <si>
    <t>https://jonizatory.eu/jonizator-oczyszczacz-powietrza-z-filtrem-ion-system/</t>
  </si>
  <si>
    <t>https://metcor.pl/pl/oferta/zlobiarko-rowkarka-metcor-rm36</t>
  </si>
  <si>
    <t>https://e-promag.pl/katalog/Szafa-narzedziowa-SN1000---1950x1000x435-mm-7024-5015,4815.html?gad_source=1&amp;gclid=EAIaIQobChMIjdSkt_PCiwMV0ASiAx0StBlzEAQYAyABEgJVCvD_BwE</t>
  </si>
  <si>
    <t>https://e-promag.pl/katalog/Stol-warsztatowy-3t-do-duzych-obciazen,4957.html</t>
  </si>
  <si>
    <t>https://locobox.pl/pl/p/Szafa-aktowa-PROFI-OS100200/573</t>
  </si>
  <si>
    <t>https://e-promag.pl/konfigurator/konfigurator-3d-regalow-polkowych</t>
  </si>
  <si>
    <t>https://www.kaiserkraft.pl/pulpit-na-kolkach-eurokraft-pro-sklada-sie-z-szafki-na-narzedzia-pulpitu-do-pisania-i-podwozia-na-rolkach/v/113572/?term=113572-49</t>
  </si>
  <si>
    <t>https://global3d.pl/pl/drukarki-3d-prusa/869-4916-drukarka-3d-original-prusa-xl.html?_gl=1*hvzvfn*_up*MQ..*_gs*MQ..&amp;gclid=CjwKCAjwtdi_BhACEiwA97y8BOh3UOvWZAchO7VZZtLeV547N7NEqnC0_nkaurrhTtOvLe3x9S66qxoC5oUQAvD_BwE#/152-wersja-zmontowana/288-ilosc_glowic-1/300-enclosure_bundle-nie</t>
  </si>
  <si>
    <t>https://www.prusa3d.com/pl/produkt/original-prusa-xl-single-tool-to-five-head-upgrade-tools/</t>
  </si>
  <si>
    <t>Złącze pneumatyczne miękkie gwint wewnętrzny M16 x 1.5 czerwone.</t>
  </si>
  <si>
    <t>Złącze pneumatyczne miękkie gwint wewnętrzny M16 x 1.5 żółte.</t>
  </si>
  <si>
    <t>https://allegro.pl/oferta/zlacze-pneumatyczne-powietrza-twarde-m16-zolte-11542949207?utm_feed=aa34192d-eee2-4419-9a9a-de66b9dfae24&amp;utm_source=google&amp;utm_medium=freelisting&amp;srsltid=AfmBOooeNjBZMmGNPTc9hvbs_-_LlU7bN-MErZq0uZlJXiyT6ueAoIWmqtE</t>
  </si>
  <si>
    <t>https://allegro.pl/oferta/zlacze-pneumatyczne-powietrza-twarde-czerwone-m16-10135728864</t>
  </si>
  <si>
    <t>https://autona.pl/produkt/podnosnik-poduszka-pneumatyczny-balwanek-polski-8t/</t>
  </si>
  <si>
    <t>Ciśnieniomierz do kół pojazdów ciężarowych 15 BAR</t>
  </si>
  <si>
    <t xml:space="preserve">yato-wskaźnik-ciśnienia-15 bar-yt-24301-15053237132? </t>
  </si>
  <si>
    <t xml:space="preserve">Potrzeby narzędziowo-sprzętowe na 2025 r. </t>
  </si>
  <si>
    <t>Potrzeby narzędziowo-sprzętowe na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</si>
</sst>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.5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212529"/>
      <name val="Tahoma"/>
      <family val="2"/>
      <charset val="238"/>
    </font>
    <font>
      <u/>
      <sz val="10"/>
      <color theme="10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u/>
      <sz val="11"/>
      <color rgb="FF0070C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1" applyBorder="1" applyAlignment="1" applyProtection="1">
      <alignment wrapText="1"/>
    </xf>
    <xf numFmtId="0" fontId="1" fillId="2" borderId="0" xfId="0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0" fillId="2" borderId="0" xfId="0" applyFill="1" applyAlignment="1">
      <alignment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2" borderId="5" xfId="0" applyFont="1" applyFill="1" applyBorder="1" applyAlignment="1">
      <alignment horizontal="center" vertical="center"/>
    </xf>
    <xf numFmtId="164" fontId="7" fillId="2" borderId="4" xfId="0" applyNumberFormat="1" applyFont="1" applyFill="1" applyBorder="1"/>
    <xf numFmtId="164" fontId="0" fillId="0" borderId="0" xfId="0" applyNumberFormat="1"/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/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/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2" borderId="2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/>
    <xf numFmtId="0" fontId="4" fillId="0" borderId="0" xfId="1" applyAlignment="1" applyProtection="1">
      <alignment horizontal="left" vertical="center" wrapText="1"/>
    </xf>
    <xf numFmtId="0" fontId="4" fillId="0" borderId="2" xfId="1" applyBorder="1" applyAlignment="1" applyProtection="1">
      <alignment horizontal="left" vertical="center" wrapText="1"/>
    </xf>
    <xf numFmtId="0" fontId="16" fillId="0" borderId="2" xfId="1" applyFont="1" applyBorder="1" applyAlignment="1" applyProtection="1">
      <alignment horizontal="left" vertical="center" wrapText="1"/>
    </xf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7" fillId="0" borderId="2" xfId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wrapText="1"/>
    </xf>
    <xf numFmtId="0" fontId="11" fillId="0" borderId="0" xfId="0" applyFont="1"/>
    <xf numFmtId="0" fontId="8" fillId="0" borderId="3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klep.anwa-tech.pl/pl/p/Podnosnik-hydrauliczno-pneumatyczny-Snit-S60-2J-6020-ton/2300" TargetMode="External"/><Relationship Id="rId2" Type="http://schemas.openxmlformats.org/officeDocument/2006/relationships/hyperlink" Target="https://sklep.anwa-tech.pl/pl/p/Podnosnik-hydrauliczno-pneumatyczny-Snit-S40-2EL-4020-ton/2288" TargetMode="External"/><Relationship Id="rId1" Type="http://schemas.openxmlformats.org/officeDocument/2006/relationships/hyperlink" Target="https://autona.pl/produkt/podnosnik-poduszka-pneumatyczny-balwanek-polski-8t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-promag.pl/konfigurator/konfigurator-3d-regalow-polkowych" TargetMode="External"/><Relationship Id="rId2" Type="http://schemas.openxmlformats.org/officeDocument/2006/relationships/hyperlink" Target="https://e-promag.pl/katalog/Stol-warsztatowy-3t-do-duzych-obciazen,4957.html" TargetMode="External"/><Relationship Id="rId1" Type="http://schemas.openxmlformats.org/officeDocument/2006/relationships/hyperlink" Target="https://e-promag.pl/katalog/Szafa-narzedziowa-SN1000---1950x1000x435-mm-7024-5015,4815.html?gad_source=1&amp;gclid=EAIaIQobChMIjdSkt_PCiwMV0ASiAx0StBlzEAQYAyABEgJVCvD_BwE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www.kaiserkraft.pl/pulpit-na-kolkach-eurokraft-pro-sklada-sie-z-szafki-na-narzedzia-pulpitu-do-pisania-i-podwozia-na-rolkach/v/113572/?term=113572-49" TargetMode="External"/><Relationship Id="rId4" Type="http://schemas.openxmlformats.org/officeDocument/2006/relationships/hyperlink" Target="https://locobox.pl/pl/p/Szafa-aktowa-PROFI-OS100200/57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rusa3d.com/pl/produkt/original-prusa-xl-single-tool-to-five-head-upgrade-tools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utla.pl/produkt/butla-40l-mieszanka-argonowa-arco2-150bar-250bar/?srsltid=AfmBOop4iKBBiwD-M-UtDhH9IGk7AHtqO1xzPOFGW0lY3HY9pEEvS_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rzedzia.pl/przedluzacz-bebnowy-prof-line-przewod-3x2-5mm-20m-schmith-sppl-3-20,86406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toolboxsystem.pl/tablice-narzedziowe-z-uchwytami-i-kuwetami/tablica-narzedziowa-toolbox-system-wall-mix-180x80-v2.html" TargetMode="External"/><Relationship Id="rId1" Type="http://schemas.openxmlformats.org/officeDocument/2006/relationships/hyperlink" Target="https://www.artbud.pl/pl/p/Wozek-dwukolowy-gospodarczy-Maciej-T-1332/39630" TargetMode="External"/><Relationship Id="rId6" Type="http://schemas.openxmlformats.org/officeDocument/2006/relationships/hyperlink" Target="https://otomyjka.pl/przemyslowe/1714-odkurzacz-przemyslowy-viper-lsu-135-5715492093731.html?gad_source=1&amp;gclid=EAIaIQobChMIideT7--vhAMVhwwGAB3IOANgEAQYBiABEgLE3PD_BwE" TargetMode="External"/><Relationship Id="rId5" Type="http://schemas.openxmlformats.org/officeDocument/2006/relationships/hyperlink" Target="https://weze-tech.pl/waz-odciagowy-fi-100-pur-flex-2pu-p-602.html?gclid=EAIaIQobChMI5JuX3PariwMViTkGAB1PqBGZEAQYASABEgLWXPD_BwE&amp;gad_source=1" TargetMode="External"/><Relationship Id="rId4" Type="http://schemas.openxmlformats.org/officeDocument/2006/relationships/hyperlink" Target="https://neoled.com.pl/przedluzacz-zwijany-gumowy-4-gniazda-50m-emos.html?utm_source=bing&amp;utm_medium=cpc&amp;utm_campaign=Wszystkie%20produkty_TT_pmax_search%2Bdisplay_TT&amp;utm_id=17736375564&amp;msclkid=75f37382b0e713d9f095143f10d9948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rad.pl/pl/p/ansmann-homecharger-hc212-ladowarka-usb-12-w-gniazdo-maksymalne-natezenie-wyjsciowe-2400-ma-zlacze-zenskie-usb-a-2-0-il-2348574.html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centrumelektronarzedzi.pl/pl/p/Wiertarko-wkretarka-Milwaukee-M12FPDX-202X-AKU-12V-2x2.0-Ah-4933464136/6955?gad_source=1&amp;gclid=EAIaIQobChMI-LLmn8SYiwMVPUKRBR2N3hfkEAQYAiABEgLATfD_BwE" TargetMode="External"/><Relationship Id="rId7" Type="http://schemas.openxmlformats.org/officeDocument/2006/relationships/hyperlink" Target="https://www.conrad.pl/pl/p/latarka-czolowa-xcell-h330-330-lm-127-4-g-2890320.html" TargetMode="External"/><Relationship Id="rId12" Type="http://schemas.openxmlformats.org/officeDocument/2006/relationships/hyperlink" Target="https://allegro.pl/oferta/latarka-warsztatowa-led-wielofunkcyjna-magnes-usb-5w-cob-10w-400lm-videx-14250295723" TargetMode="External"/><Relationship Id="rId2" Type="http://schemas.openxmlformats.org/officeDocument/2006/relationships/hyperlink" Target="https://www.narzedzia.pl/szlifierka-katowa-hikoki-g1813da-wqz,138227.html?gad_source=1&amp;gclid=EAIaIQobChMIyNih2cKYiwMVqEGRBR1kLSktEAQYBCABEgLTNPD_BwE" TargetMode="External"/><Relationship Id="rId1" Type="http://schemas.openxmlformats.org/officeDocument/2006/relationships/hyperlink" Target="https://www.narzedzia.pl/szlifierka-katowa-hikoki-g13ve2-wqz,135630.html?gad_source=1&amp;gclid=EAIaIQobChMIjdfU-cGYiwMV8VWRBR2zwg41EAQYAiABEgIsI_D_BwE" TargetMode="External"/><Relationship Id="rId6" Type="http://schemas.openxmlformats.org/officeDocument/2006/relationships/hyperlink" Target="https://alltronix.pl/lampa-inspekcyjna-osram-akumulatorowa-ip44" TargetMode="External"/><Relationship Id="rId11" Type="http://schemas.openxmlformats.org/officeDocument/2006/relationships/hyperlink" Target="https://marspaw.pl/pl/p/MILWAUKEE-KLUCZ-UDAROWY-M12-FIW14-14-136NM-Zestaw-1/738?gad_source=1&amp;gclid=EAIaIQobChMIwe__uaLKiwMVB2GRBR0O2CMNEAQYCyABEgIqvfD_BwE" TargetMode="External"/><Relationship Id="rId5" Type="http://schemas.openxmlformats.org/officeDocument/2006/relationships/hyperlink" Target="https://www.narzedzia.pl/wiertarko-wkretarka-hikoki-ds18dd-wrz,136820.html?gad_source=1&amp;gclid=EAIaIQobChMIqZ7u6caYiwMVXUKRBR3GewxHEAQYFyABEgLcG_D_BwE" TargetMode="External"/><Relationship Id="rId10" Type="http://schemas.openxmlformats.org/officeDocument/2006/relationships/hyperlink" Target="https://allegro.pl/oferta/nitownica-akumulatorowa-do-nitonakretek-ang-310-wurth-14862596084" TargetMode="External"/><Relationship Id="rId4" Type="http://schemas.openxmlformats.org/officeDocument/2006/relationships/hyperlink" Target="https://centrumelektronarzedzi.pl/pl/p/Wiertarko-wkretarka-udarowa-Milwaukee-M18-BLPD2-502X-AKU-18V-2x-5.0-Ah-4933464517/7146?_gl=1*nbjqsa*_up*MQ..*_gs*MQ..*_ga*MTUxODAyNTQ5MC4xNzM4MDcxMzYw*_ga_0VRQ8CVQX2*MTczODA3MTM1Ni4xLjEuMTczODA3MTU5Mi4wLjAuOTYwNTI1MDQ0*_ga_TBMKG28ZH0*MTczODA3MTM1Ny4xLjEuMTczODA3MTU5Mi4wLjAuMA..&amp;gclid=EAIaIQobChMI-LLmn8SYiwMVPUKRBR2N3hfkEAQYAiABEgLATfD_BwE" TargetMode="External"/><Relationship Id="rId9" Type="http://schemas.openxmlformats.org/officeDocument/2006/relationships/hyperlink" Target="https://allegro.pl/oferta/smarownica-milwaukee-m18-gg-502-18v-smarownica-akumulatorowa-5ah-14056014037?srsltid=AfmBOorWEfAY2Z2y0E8FyvlPWNC5wwWNGdR-iMjTgl-nbET21BngGRr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klepmardrew.pl/13792-530x30x3-pilana-noz-do-strugarki-hss-18w-5811-t1550pb.html" TargetMode="External"/><Relationship Id="rId2" Type="http://schemas.openxmlformats.org/officeDocument/2006/relationships/hyperlink" Target="https://www.elektropasaz.pl/katalog-produktow/narzedziowy/pily-frezy-wiertla/pily/pokaz/TW_98654e57f728/pila-tarczowa-hm-315x30x3-2-2-2-96z-ga10-l-otw-combo-ll-cut-do-tworzyw-drewnopoch-ps310-0315-0002-globus?gad_source=1&amp;gclid=EAIaIQobChMI3tv0_eG-hAMVa0RBAh0ZCgMDEAQYASABEgKFCPD_BwE" TargetMode="External"/><Relationship Id="rId1" Type="http://schemas.openxmlformats.org/officeDocument/2006/relationships/hyperlink" Target="https://sklepmardrew.pl/24952-630x35x3-pilana-noz-do-strugarki-hss-18w-5811-t1723pb.html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e-lemar.pl/rusztowanie-aluminiowe-jezdne-montazowe-altrex-k2.html?srsltid=AfmBOoqLMHXNxkoBgWdagx-tIhA6mbb1Gpa_Icg7koBv8gE2TaopQWOk" TargetMode="External"/><Relationship Id="rId1" Type="http://schemas.openxmlformats.org/officeDocument/2006/relationships/hyperlink" Target="https://phuabc.com.pl/schodki-montazowe-pomost-3-stopnie-stabilo-professional-krause-805034?gclid=EAIaIQobChMI3NaAoav0_AIVGIjVCh3nTQIdEAQYByABEgJDX_D_Bw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aexpert.pl/dom-i-ogrod/narzedzia-reczne/zestawy-narzedzi/zestaw-narzedzi-neo-tools-01-310?gad_source=1&amp;gclid=EAIaIQobChMI4d6bouqaiwMVwlmRBR12xCmhEAQYDCABEgINP_D_BwE" TargetMode="External"/><Relationship Id="rId13" Type="http://schemas.openxmlformats.org/officeDocument/2006/relationships/hyperlink" Target="https://www.conrad.pl/pl/p/szczypce-nastawne-knipex-knipex-werk-86-05-180-40-mm-180-mm-822359.html?&amp;vat=true&amp;gclsrc=aw.ds&amp;&amp;utm_source=google&amp;utm_medium=cpc&amp;utm_campaign=PL+-+PMAX+-+NonBrand+-+Highseller+3_&amp;utm_id=22004336151&amp;gad_source=1&amp;gclid=EAIaIQobChMI-6HzyOGfiwMVpRCiAx2YFi_lEAQYASABEgKeDfD_BwE" TargetMode="External"/><Relationship Id="rId18" Type="http://schemas.openxmlformats.org/officeDocument/2006/relationships/hyperlink" Target="https://www.narzedziak.pl/jonnesway-komplet-szczypiec-do-opasek-9szt-ar060024a.html" TargetMode="External"/><Relationship Id="rId26" Type="http://schemas.openxmlformats.org/officeDocument/2006/relationships/hyperlink" Target="https://monte24.eu/narzedzia-reczne/narzedzia-do-przykrecania-srub/klucze-do-srub/klucze-specjalne/9303,klucz-lancuchowy-do-filtra-oleju-bgs-60-160-mm?gad_source=1&amp;gclid=EAIaIQobChMI-9jnmdzeiwMVpiCiAx1XuAA9EAQYCCABEgKp6fD_BwE" TargetMode="External"/><Relationship Id="rId39" Type="http://schemas.openxmlformats.org/officeDocument/2006/relationships/hyperlink" Target="https://allegro.pl/oferta/zlacze-pneumatyczne-powietrza-twarde-m16-zolte-11542949207?utm_feed=aa34192d-eee2-4419-9a9a-de66b9dfae24&amp;utm_source=google&amp;utm_medium=freelisting&amp;srsltid=AfmBOooeNjBZMmGNPTc9hvbs_-_LlU7bN-MErZq0uZlJXiyT6ueAoIWmqtE" TargetMode="External"/><Relationship Id="rId3" Type="http://schemas.openxmlformats.org/officeDocument/2006/relationships/hyperlink" Target="https://narzedziabeta.pl/zestawy-narzedzi-recznych/1096010625-zestaw-narzedzi-108-szt-w-walizce-narzedziowej-beta-worker-8054809334363.html" TargetMode="External"/><Relationship Id="rId21" Type="http://schemas.openxmlformats.org/officeDocument/2006/relationships/hyperlink" Target="https://farys.pl/inne/525-klucz-nastawny-do-napinania-kol-pasowych-5907781831531.html" TargetMode="External"/><Relationship Id="rId34" Type="http://schemas.openxmlformats.org/officeDocument/2006/relationships/hyperlink" Target="https://techmiks.pl/szczypce-do-pierscieni-osad-w-z-pros-zag-knipex.html" TargetMode="External"/><Relationship Id="rId7" Type="http://schemas.openxmlformats.org/officeDocument/2006/relationships/hyperlink" Target="https://www.cooltools.pl/pl/products/warsztat-i-przemysl/wozki-narzedziowe-meble-organizery/zestawy-wklady-do-wozkow/wkretaki-srubokrety/zestaw-wkretakow-ampulowych-z-kulka-i-pz-8-szt-we-wkladce-eva-jonnesway-d71h108kv-5431.html" TargetMode="External"/><Relationship Id="rId12" Type="http://schemas.openxmlformats.org/officeDocument/2006/relationships/hyperlink" Target="https://www.conrad.pl/pl/p/peseta-uniwersalna-knipex-92-61-02-300-mm-2391029.html" TargetMode="External"/><Relationship Id="rId17" Type="http://schemas.openxmlformats.org/officeDocument/2006/relationships/hyperlink" Target="https://www.beta24.pl/sciskacz-sprezyn-kolumn-macphersona-beta-1555-qs.html" TargetMode="External"/><Relationship Id="rId25" Type="http://schemas.openxmlformats.org/officeDocument/2006/relationships/hyperlink" Target="https://proficentrum.pl/auta-ciezarowe-narzedzia/14888-sciagacz-do-koncowek-drazkow---uniwersalny.html" TargetMode="External"/><Relationship Id="rId33" Type="http://schemas.openxmlformats.org/officeDocument/2006/relationships/hyperlink" Target="https://dynamometryczne.pl/klucz-dynamometryczny-1234-80-400nm-lewo-prawo-king-tony-p133" TargetMode="External"/><Relationship Id="rId38" Type="http://schemas.openxmlformats.org/officeDocument/2006/relationships/hyperlink" Target="https://www.dystrybutorypaliw.pl/zestawy-do-oleju/zestaw-do-dystrybucji-oleju-silnikowego-z-licznikiem/" TargetMode="External"/><Relationship Id="rId2" Type="http://schemas.openxmlformats.org/officeDocument/2006/relationships/hyperlink" Target="https://techmiks.pl/klucz-nasadkowy-do-zakretarek-3-4-1-5-16-gedore-k-32-1-5-16af-6284920.html" TargetMode="External"/><Relationship Id="rId16" Type="http://schemas.openxmlformats.org/officeDocument/2006/relationships/hyperlink" Target="https://www.conrad.pl/pl/p/suwmiarka-cyfrowa-accud-1601071-1601071.html?utm_source=google&amp;utm_medium=cpc&amp;utm_campaign=PL+-+Search+-+Nonbrand+-+Product+DSA&amp;utm_id=10855429183&amp;gad_source=1&amp;gclid=EAIaIQobChMIluCG8peviwMVIAuiAx2mVRwQEAAYAyAAEgK5MfD_BwE" TargetMode="External"/><Relationship Id="rId20" Type="http://schemas.openxmlformats.org/officeDocument/2006/relationships/hyperlink" Target="https://praxer.pl/pl/products/sciagacz-do-kol-pasowych-40-168-mm-bgs-7779-212341?gad_source=1&amp;gclid=EAIaIQobChMIjqq-juPCiwMV5yCiAx0TfwypEAQYAiABEgKQx_D_BwE" TargetMode="External"/><Relationship Id="rId29" Type="http://schemas.openxmlformats.org/officeDocument/2006/relationships/hyperlink" Target="https://techmiks.pl/szczypce-do-pierscieni-osad-w-z-pros-zag-knipex.html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https://trs-shop.pl/produkt/zestaw-gwintownikow-i-narzynek-110-el-mannesmann/" TargetMode="External"/><Relationship Id="rId6" Type="http://schemas.openxmlformats.org/officeDocument/2006/relationships/hyperlink" Target="https://www.bahcocentrum.pl/zestawy-wkretakow/3708-zestaw-5-szt-wkretakow-torx-z-otworem-fit-tr-b219035-bahco-7314150283286.html" TargetMode="External"/><Relationship Id="rId11" Type="http://schemas.openxmlformats.org/officeDocument/2006/relationships/hyperlink" Target="https://www.conrad.pl/pl/p/zestaw-nozy-50-sztuk-skalpel-noz-do-szablonow-noz-precyzyjny-zestaw-do-rzezbienia-to-7692339-56-czesci-2564113.html" TargetMode="External"/><Relationship Id="rId24" Type="http://schemas.openxmlformats.org/officeDocument/2006/relationships/hyperlink" Target="https://dlalakierni.pl/s?q=istolet+lakierniczy+PK60+1+3+MP+HVLP+BenBow+58" TargetMode="External"/><Relationship Id="rId32" Type="http://schemas.openxmlformats.org/officeDocument/2006/relationships/hyperlink" Target="https://amdtools.pl/sciagacze-lozysk-i-piast/uniwersalny-sciagacz-hydrauliczny-2-i-3-ramienny-separator-odklejacz-do-lozysk-kol?gad_source=1&amp;gclid=EAIaIQobChMI7fXzwfjyiwMVpxiiAx1C3zhJEAQYByABEgLOy_D_BwE" TargetMode="External"/><Relationship Id="rId37" Type="http://schemas.openxmlformats.org/officeDocument/2006/relationships/hyperlink" Target="https://centrumelektronarzedzi.pl/pl/p/Waz-spiralny-poliuretan-PU-14x10-10m-TB/6479" TargetMode="External"/><Relationship Id="rId40" Type="http://schemas.openxmlformats.org/officeDocument/2006/relationships/hyperlink" Target="https://allegro.pl/oferta/zlacze-pneumatyczne-powietrza-twarde-czerwone-m16-10135728864" TargetMode="External"/><Relationship Id="rId5" Type="http://schemas.openxmlformats.org/officeDocument/2006/relationships/hyperlink" Target="https://www.conrad.pl/pl/p/zestaw-szczypiec-knipex-00-20-16-p-esd-dla-elektronikow-i-mechanikow-6-szt-816599.html?vat=true&amp;gclsrc=aw.ds&amp;utm_source=google&amp;utm_medium=cpc&amp;utm_campaign=PL+-+PMAX+-+NonBrand+-+High+3_&amp;utm_id=21864643648&amp;gad_source=1&amp;gclid=EAIaIQobChMIzufw6f6aiwMVIg-iAx3JqAtZEAQYBSABEgKfrPD_BwE&amp;refresh=true" TargetMode="External"/><Relationship Id="rId15" Type="http://schemas.openxmlformats.org/officeDocument/2006/relationships/hyperlink" Target="https://for-metal.pl/produkt/zestaw-pomiarowy-cyfrowy-suwmiarka-katomierz-glebokosciomierz-poziomica-4szt-dasqua/?utm_source=Google+Shopping&amp;utm_medium=cpc&amp;utm_campaign=google&amp;gad_source=1&amp;gclid=EAIaIQobChMIluCG8peviwMVIAuiAx2mVRwQEAQYByABEgJO_PD_BwE" TargetMode="External"/><Relationship Id="rId23" Type="http://schemas.openxmlformats.org/officeDocument/2006/relationships/hyperlink" Target="https://tooles.pl/pl/products/klucz-pneumatyczny-udarowy-do-kol-tir-1-5000nm-bjc-nasadki-155?utm_source=google&amp;utm_medium=cpc&amp;utm_id=20153433023&amp;utm_term=&amp;utm_content=&amp;gad_source=1&amp;gclid=EAIaIQobChMIme2G_bzeiwMVuxeiAx1dmRVbEAQYASABEgKTlfD_BwE" TargetMode="External"/><Relationship Id="rId28" Type="http://schemas.openxmlformats.org/officeDocument/2006/relationships/hyperlink" Target="https://dynamometryczne.pl/klucz-dynamometryczny-1234-80-400nm-lewo-prawo-king-tony-p133" TargetMode="External"/><Relationship Id="rId36" Type="http://schemas.openxmlformats.org/officeDocument/2006/relationships/hyperlink" Target="https://zlaczaweze.pl/pl/p/Szybkozlaczka-pneumatyczna-TYP26-Gniazdo-GW-12/6409" TargetMode="External"/><Relationship Id="rId10" Type="http://schemas.openxmlformats.org/officeDocument/2006/relationships/hyperlink" Target="https://www.conrad.pl/pl/p/wkretak-do-bitow-wera-05006617001-05006617001-3125015.html?searchType=SearchRedirect" TargetMode="External"/><Relationship Id="rId19" Type="http://schemas.openxmlformats.org/officeDocument/2006/relationships/hyperlink" Target="https://www.jonnesway.pl/produkt/wkretak-udarowy-1-2-z-oslona-z-zestawem-13-bitow-ag010138" TargetMode="External"/><Relationship Id="rId31" Type="http://schemas.openxmlformats.org/officeDocument/2006/relationships/hyperlink" Target="https://dynamometryczne.pl/klucz-dynamometryczny-1234-80-400nm-lewo-prawo-king-tony-p133" TargetMode="External"/><Relationship Id="rId4" Type="http://schemas.openxmlformats.org/officeDocument/2006/relationships/hyperlink" Target="https://www.x-kom.pl/p/1274155-narzedzie-serwisowe-sieciowe-ifixit-zestaw-narzedzi-ifixit-repair-business-toolkit-2023.html?gQT=1" TargetMode="External"/><Relationship Id="rId9" Type="http://schemas.openxmlformats.org/officeDocument/2006/relationships/hyperlink" Target="https://www.beta24.pl/bw2054e-100-bw-2054e-100-walizka-100-narzedzi.html" TargetMode="External"/><Relationship Id="rId14" Type="http://schemas.openxmlformats.org/officeDocument/2006/relationships/hyperlink" Target="https://www.beta24.pl/zestaw-skrzynek-narzedziowych-z-wozkiem-transportowym-beta-9900-c99.html?utm_source=google&amp;utm_medium=cpc&amp;utm_campaign=20858865062&amp;gad_source=1&amp;gclid=EAIaIQobChMIwfyhwbuaiwMVq5WDBx1bVzBQEAQYDiABEgI6MfD_BwE" TargetMode="External"/><Relationship Id="rId22" Type="http://schemas.openxmlformats.org/officeDocument/2006/relationships/hyperlink" Target="https://www.jonnesway.pl/produkt/zestaw-10szt-wkretakow-slusarskich-do-pobijania-d70pp10s" TargetMode="External"/><Relationship Id="rId27" Type="http://schemas.openxmlformats.org/officeDocument/2006/relationships/hyperlink" Target="https://amdtools.pl/sciagacze-lozysk-i-piast/uniwersalny-sciagacz-hydrauliczny-2-i-3-ramienny-separator-odklejacz-do-lozysk-kol?gad_source=1&amp;gclid=EAIaIQobChMI7fXzwfjyiwMVpxiiAx1C3zhJEAQYByABEgLOy_D_BwE" TargetMode="External"/><Relationship Id="rId30" Type="http://schemas.openxmlformats.org/officeDocument/2006/relationships/hyperlink" Target="https://techmiks.pl/szczypce-do-pierscieni-osad-w-z-pros-zag-knipex.html" TargetMode="External"/><Relationship Id="rId35" Type="http://schemas.openxmlformats.org/officeDocument/2006/relationships/hyperlink" Target="https://zlaczaweze.pl/pl/p/Szybkozlaczka-pneumatyczna-TYP26-Gniazdo-GZ-12/6412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renex.pl/grot-c245030-do-raczki-jbc-t245,3,40112,20970" TargetMode="External"/><Relationship Id="rId3" Type="http://schemas.openxmlformats.org/officeDocument/2006/relationships/hyperlink" Target="https://narzedziowy24.eu/WALIZKA-Z-ZEST-69-NARZ-DLA-ELEKTRONIKOW-p18343?srsltid=AfmBOoo36gN0wQppqtKRJBD70XNk8-5WBvRwhUlGoPB4SKnjg2TxeQEN" TargetMode="External"/><Relationship Id="rId7" Type="http://schemas.openxmlformats.org/officeDocument/2006/relationships/hyperlink" Target="https://sklep.renex.pl/grot-c245914-do-raczki-jbc-t245,3,40112,23774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zdz-lodz.pl/lutownica-transformatorowa-lt-100-professional-p-5.html" TargetMode="External"/><Relationship Id="rId1" Type="http://schemas.openxmlformats.org/officeDocument/2006/relationships/hyperlink" Target="https://sklep.bestlighting.pl/pl/p/Lampa-high-bay-LED-50W-4000K-LED-Line-STREAKBAY/1501" TargetMode="External"/><Relationship Id="rId6" Type="http://schemas.openxmlformats.org/officeDocument/2006/relationships/hyperlink" Target="https://sklep.renex.pl/grot-c245789-do-raczki-jbc-t245,3,40112,24294" TargetMode="External"/><Relationship Id="rId11" Type="http://schemas.openxmlformats.org/officeDocument/2006/relationships/hyperlink" Target="https://jonizatory.eu/jonizator-oczyszczacz-powietrza-z-filtrem-ion-system/" TargetMode="External"/><Relationship Id="rId5" Type="http://schemas.openxmlformats.org/officeDocument/2006/relationships/hyperlink" Target="https://sklep.renex.pl/grot-c245965-do-raczki-jbc-t245,3,40112,21826" TargetMode="External"/><Relationship Id="rId10" Type="http://schemas.openxmlformats.org/officeDocument/2006/relationships/hyperlink" Target="https://dte.com.pl/produkt/tester-akumulatorow-obciazeniowy-blt600s/" TargetMode="External"/><Relationship Id="rId4" Type="http://schemas.openxmlformats.org/officeDocument/2006/relationships/hyperlink" Target="https://sklep.renex.pl/cyfrowa-stacja-lutownicza-do-ogolnych-zastosowan,3,40305,22290?gad_source=1&amp;gclid=EAIaIQobChMI1bfLh9KfiwMVpxeiAx3LUhcZEAQYAiABEgKLHfD_BwE" TargetMode="External"/><Relationship Id="rId9" Type="http://schemas.openxmlformats.org/officeDocument/2006/relationships/hyperlink" Target="https://electro24.pl/pl/p/Rozdzielnica-budowlana-zabezpieczona-RSK-4x-230V-z-roznicowka-25A-16A-1P-z-licznikiem-1F/8058?gad_source=1&amp;gclid=EAIaIQobChMIobyk9cfjiwMVhBCiAx3pzDwNEAQYCSABEgIdsfD_Bw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twojezbiorniki.pl/pl/p/Wysysarko-sciekarka-do-oleju-115-l-na-pantografie-/1302" TargetMode="External"/><Relationship Id="rId1" Type="http://schemas.openxmlformats.org/officeDocument/2006/relationships/hyperlink" Target="https://narzedzia-esklep.pl/kpl-blokad-rozrzadu-ford-20d-ecoblue-tdci-p6327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metcor.pl/pl/oferta/zlobiarko-rowkarka-metcor-rm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="85" zoomScaleNormal="85" workbookViewId="0">
      <pane ySplit="2" topLeftCell="A3" activePane="bottomLeft" state="frozen"/>
      <selection activeCell="C8" sqref="C8"/>
      <selection pane="bottomLeft" activeCell="F3" sqref="F3"/>
    </sheetView>
  </sheetViews>
  <sheetFormatPr defaultRowHeight="14.4"/>
  <cols>
    <col min="1" max="1" width="4" bestFit="1" customWidth="1"/>
    <col min="2" max="2" width="32.6640625" style="38" customWidth="1"/>
    <col min="3" max="3" width="34.88671875" customWidth="1"/>
    <col min="5" max="5" width="23.109375" customWidth="1"/>
    <col min="6" max="6" width="17.88671875" customWidth="1"/>
    <col min="7" max="7" width="12.6640625" customWidth="1"/>
    <col min="8" max="8" width="13.6640625" customWidth="1"/>
    <col min="9" max="9" width="9.109375" customWidth="1"/>
    <col min="10" max="10" width="13.44140625" style="41" hidden="1" customWidth="1"/>
    <col min="11" max="11" width="11.88671875" style="42" hidden="1" customWidth="1"/>
    <col min="12" max="12" width="38.109375" hidden="1" customWidth="1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75" customHeight="1">
      <c r="A3" s="3">
        <v>1</v>
      </c>
      <c r="B3" s="53" t="s">
        <v>14</v>
      </c>
      <c r="C3" s="61" t="s">
        <v>202</v>
      </c>
      <c r="D3" s="6">
        <v>1</v>
      </c>
      <c r="E3" s="72"/>
      <c r="F3" s="71"/>
      <c r="G3" s="4"/>
      <c r="H3" s="5"/>
      <c r="I3" s="9">
        <v>1</v>
      </c>
      <c r="L3" s="16" t="s">
        <v>151</v>
      </c>
    </row>
    <row r="4" spans="1:12" ht="41.4">
      <c r="A4" s="3">
        <v>2</v>
      </c>
      <c r="B4" s="53" t="s">
        <v>17</v>
      </c>
      <c r="C4" s="61" t="s">
        <v>18</v>
      </c>
      <c r="D4" s="6">
        <v>1</v>
      </c>
      <c r="E4" s="72"/>
      <c r="F4" s="71"/>
      <c r="G4" s="4"/>
      <c r="H4" s="5"/>
      <c r="I4" s="9">
        <v>1</v>
      </c>
      <c r="J4" s="39"/>
      <c r="K4" s="45"/>
      <c r="L4" s="19"/>
    </row>
    <row r="5" spans="1:12" s="30" customFormat="1" ht="41.4">
      <c r="A5" s="3">
        <v>3</v>
      </c>
      <c r="B5" s="53" t="s">
        <v>149</v>
      </c>
      <c r="C5" s="62" t="s">
        <v>150</v>
      </c>
      <c r="D5" s="33">
        <v>1</v>
      </c>
      <c r="E5" s="72"/>
      <c r="F5" s="71"/>
      <c r="G5" s="31"/>
      <c r="H5" s="32"/>
      <c r="I5" s="34">
        <v>1</v>
      </c>
      <c r="J5" s="39"/>
      <c r="K5" s="45"/>
      <c r="L5" s="35"/>
    </row>
    <row r="6" spans="1:12" ht="41.4">
      <c r="A6" s="21">
        <v>4</v>
      </c>
      <c r="B6" s="53" t="s">
        <v>96</v>
      </c>
      <c r="C6" s="61" t="s">
        <v>97</v>
      </c>
      <c r="D6" s="6">
        <v>1</v>
      </c>
      <c r="E6" s="72"/>
      <c r="F6" s="71"/>
      <c r="G6" s="4"/>
      <c r="H6" s="5"/>
      <c r="I6" s="9">
        <v>1</v>
      </c>
      <c r="J6" s="39">
        <f>SUM(F3:F6)</f>
        <v>0</v>
      </c>
      <c r="K6" s="45">
        <f>SUM(H3:H6)</f>
        <v>0</v>
      </c>
      <c r="L6" s="22"/>
    </row>
    <row r="7" spans="1:12" ht="29.25" customHeight="1">
      <c r="A7" s="27"/>
      <c r="B7" s="27"/>
      <c r="C7" s="27"/>
      <c r="D7" s="27"/>
      <c r="E7" s="27"/>
      <c r="F7" s="78">
        <f>SUM(F3:F6)</f>
        <v>0</v>
      </c>
      <c r="G7" s="73">
        <f>SUM(G3:G6)</f>
        <v>0</v>
      </c>
      <c r="H7" s="18">
        <f>SUM(H3:H6)</f>
        <v>0</v>
      </c>
      <c r="I7" s="13"/>
      <c r="J7" s="50">
        <f>SUM(J3:J6)</f>
        <v>0</v>
      </c>
      <c r="K7" s="51">
        <f>SUM(K3:K6)</f>
        <v>0</v>
      </c>
    </row>
  </sheetData>
  <sortState ref="A3:I48">
    <sortCondition ref="I2"/>
  </sortState>
  <mergeCells count="1">
    <mergeCell ref="A1:H1"/>
  </mergeCells>
  <hyperlinks>
    <hyperlink ref="C3" r:id="rId1"/>
    <hyperlink ref="C4" r:id="rId2" display="https://sklep.anwa-tech.pl/pl/p/Podnosnik-hydrauliczno-pneumatyczny-Snit-S40-2EL-4020-ton/2288"/>
    <hyperlink ref="C6" r:id="rId3" display="https://sklep.anwa-tech.pl/pl/p/Podnosnik-hydrauliczno-pneumatyczny-Snit-S60-2J-6020-ton/2300"/>
  </hyperlinks>
  <printOptions horizontalCentered="1"/>
  <pageMargins left="0.59055118110236227" right="0.51181102362204722" top="1.1417322834645669" bottom="0.19685039370078741" header="0.11811023622047245" footer="0.31496062992125984"/>
  <pageSetup paperSize="9" scale="85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Normal="80" zoomScaleSheetLayoutView="100" workbookViewId="0">
      <pane ySplit="2" topLeftCell="A3" activePane="bottomLeft" state="frozen"/>
      <selection activeCell="C8" sqref="C8"/>
      <selection pane="bottomLeft" activeCell="F4" sqref="F4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82.8">
      <c r="A3" s="3">
        <v>1</v>
      </c>
      <c r="B3" s="53" t="s">
        <v>83</v>
      </c>
      <c r="C3" s="61" t="s">
        <v>191</v>
      </c>
      <c r="D3" s="33">
        <v>1</v>
      </c>
      <c r="E3" s="28"/>
      <c r="F3" s="28">
        <f t="shared" ref="F3:F7" si="0">D3*E3</f>
        <v>0</v>
      </c>
      <c r="G3" s="28">
        <f t="shared" ref="G3:G7" si="1">F3*0.23</f>
        <v>0</v>
      </c>
      <c r="H3" s="28">
        <f t="shared" ref="H3:H7" si="2">F3+G3</f>
        <v>0</v>
      </c>
      <c r="I3" s="34">
        <v>10</v>
      </c>
    </row>
    <row r="4" spans="1:12" ht="52.8">
      <c r="A4" s="20">
        <v>2</v>
      </c>
      <c r="B4" s="53" t="s">
        <v>84</v>
      </c>
      <c r="C4" s="61" t="s">
        <v>192</v>
      </c>
      <c r="D4" s="33">
        <v>1</v>
      </c>
      <c r="E4" s="28"/>
      <c r="F4" s="28">
        <f t="shared" si="0"/>
        <v>0</v>
      </c>
      <c r="G4" s="28">
        <f t="shared" si="1"/>
        <v>0</v>
      </c>
      <c r="H4" s="28">
        <f t="shared" si="2"/>
        <v>0</v>
      </c>
      <c r="I4" s="34">
        <v>10</v>
      </c>
    </row>
    <row r="5" spans="1:12" ht="52.8">
      <c r="A5" s="3">
        <v>3</v>
      </c>
      <c r="B5" s="53" t="s">
        <v>119</v>
      </c>
      <c r="C5" s="61" t="s">
        <v>194</v>
      </c>
      <c r="D5" s="33">
        <v>1</v>
      </c>
      <c r="E5" s="28"/>
      <c r="F5" s="28">
        <f t="shared" si="0"/>
        <v>0</v>
      </c>
      <c r="G5" s="28">
        <f t="shared" si="1"/>
        <v>0</v>
      </c>
      <c r="H5" s="28">
        <f t="shared" si="2"/>
        <v>0</v>
      </c>
      <c r="I5" s="34">
        <v>10</v>
      </c>
    </row>
    <row r="6" spans="1:12" ht="49.5" customHeight="1">
      <c r="A6" s="20">
        <v>4</v>
      </c>
      <c r="B6" s="53" t="s">
        <v>120</v>
      </c>
      <c r="C6" s="61" t="s">
        <v>193</v>
      </c>
      <c r="D6" s="33">
        <v>1</v>
      </c>
      <c r="E6" s="28"/>
      <c r="F6" s="28">
        <f t="shared" si="0"/>
        <v>0</v>
      </c>
      <c r="G6" s="28">
        <f t="shared" si="1"/>
        <v>0</v>
      </c>
      <c r="H6" s="28">
        <f t="shared" si="2"/>
        <v>0</v>
      </c>
      <c r="I6" s="34">
        <v>10</v>
      </c>
    </row>
    <row r="7" spans="1:12" ht="87" customHeight="1">
      <c r="A7" s="3">
        <v>5</v>
      </c>
      <c r="B7" s="53" t="s">
        <v>121</v>
      </c>
      <c r="C7" s="61" t="s">
        <v>195</v>
      </c>
      <c r="D7" s="33">
        <v>1</v>
      </c>
      <c r="E7" s="28"/>
      <c r="F7" s="28">
        <f t="shared" si="0"/>
        <v>0</v>
      </c>
      <c r="G7" s="28">
        <f t="shared" si="1"/>
        <v>0</v>
      </c>
      <c r="H7" s="28">
        <f t="shared" si="2"/>
        <v>0</v>
      </c>
      <c r="I7" s="34">
        <v>10</v>
      </c>
      <c r="J7" s="39">
        <f>SUM(F3:F7)</f>
        <v>0</v>
      </c>
      <c r="K7" s="40">
        <f>SUM(H3:H7)</f>
        <v>0</v>
      </c>
    </row>
    <row r="8" spans="1:12">
      <c r="A8" s="27"/>
      <c r="B8" s="37" t="s">
        <v>91</v>
      </c>
      <c r="C8" s="10"/>
      <c r="D8" s="11"/>
      <c r="E8" s="12"/>
      <c r="F8" s="18">
        <f>SUM(F3:F7)</f>
        <v>0</v>
      </c>
      <c r="G8" s="18">
        <f>SUM(G3:G7)</f>
        <v>0</v>
      </c>
      <c r="H8" s="18">
        <f>SUM(H3:H7)</f>
        <v>0</v>
      </c>
      <c r="I8" s="13"/>
      <c r="J8" s="50">
        <f>SUM(J3:J7)</f>
        <v>0</v>
      </c>
      <c r="K8" s="51">
        <f>SUM(K3:K7)</f>
        <v>0</v>
      </c>
    </row>
  </sheetData>
  <mergeCells count="1">
    <mergeCell ref="A1:H1"/>
  </mergeCells>
  <hyperlinks>
    <hyperlink ref="C3" r:id="rId1"/>
    <hyperlink ref="C4" r:id="rId2"/>
    <hyperlink ref="C5" r:id="rId3"/>
    <hyperlink ref="C6" r:id="rId4"/>
    <hyperlink ref="C7" r:id="rId5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fitToWidth="0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view="pageBreakPreview" zoomScaleNormal="80" zoomScaleSheetLayoutView="100" workbookViewId="0">
      <pane ySplit="2" topLeftCell="A3" activePane="bottomLeft" state="frozen"/>
      <selection activeCell="C8" sqref="C8"/>
      <selection pane="bottomLeft" activeCell="E3" sqref="E3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5.88671875" style="30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206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138">
      <c r="A3" s="26">
        <v>1</v>
      </c>
      <c r="B3" s="53" t="s">
        <v>140</v>
      </c>
      <c r="C3" s="61" t="s">
        <v>196</v>
      </c>
      <c r="D3" s="33">
        <v>1</v>
      </c>
      <c r="E3" s="28"/>
      <c r="F3" s="28">
        <f>D3*E3</f>
        <v>0</v>
      </c>
      <c r="G3" s="28">
        <f>F3*0.23</f>
        <v>0</v>
      </c>
      <c r="H3" s="28">
        <f>F3+G3</f>
        <v>0</v>
      </c>
      <c r="I3" s="34">
        <v>11</v>
      </c>
      <c r="J3" s="39"/>
      <c r="K3" s="40"/>
    </row>
    <row r="4" spans="1:12" ht="41.4">
      <c r="A4" s="26">
        <v>2</v>
      </c>
      <c r="B4" s="53" t="s">
        <v>141</v>
      </c>
      <c r="C4" s="61" t="s">
        <v>197</v>
      </c>
      <c r="D4" s="33">
        <v>1</v>
      </c>
      <c r="E4" s="28"/>
      <c r="F4" s="28">
        <f>D4*E4</f>
        <v>0</v>
      </c>
      <c r="G4" s="28">
        <f>F4*0.23</f>
        <v>0</v>
      </c>
      <c r="H4" s="28">
        <f>F4+G4</f>
        <v>0</v>
      </c>
      <c r="I4" s="34">
        <v>11</v>
      </c>
      <c r="J4" s="39">
        <f>SUM(F3:F4)</f>
        <v>0</v>
      </c>
      <c r="K4" s="40">
        <f>SUM(H3:H4)</f>
        <v>0</v>
      </c>
    </row>
    <row r="5" spans="1:12">
      <c r="A5" s="27"/>
      <c r="B5" s="37" t="s">
        <v>91</v>
      </c>
      <c r="C5" s="10"/>
      <c r="D5" s="11"/>
      <c r="E5" s="12"/>
      <c r="F5" s="18">
        <f>SUM(F3:F4)</f>
        <v>0</v>
      </c>
      <c r="G5" s="18">
        <f>SUM(G3:G4)</f>
        <v>0</v>
      </c>
      <c r="H5" s="18">
        <f>SUM(H3:H4)</f>
        <v>0</v>
      </c>
      <c r="I5" s="13"/>
      <c r="J5" s="50">
        <f>SUM(J3:J4)</f>
        <v>0</v>
      </c>
      <c r="K5" s="51">
        <f>SUM(K3:K4)</f>
        <v>0</v>
      </c>
    </row>
  </sheetData>
  <mergeCells count="1">
    <mergeCell ref="A1:H1"/>
  </mergeCells>
  <hyperlinks>
    <hyperlink ref="C3" display="https://global3d.pl/pl/drukarki-3d-prusa/869-4916-drukarka-3d-original-prusa-xl.html?_gl=1*hvzvfn*_up*MQ..*_gs*MQ..&amp;gclid=CjwKCAjwtdi_BhACEiwA97y8BOh3UOvWZAchO7VZZtLeV547N7NEqnC0_nkaurrhTtOvLe3x9S66qxoC5oUQAvD_BwE#/152-wersja-zmontowana/288-ilosc_glowic-1"/>
    <hyperlink ref="C4" r:id="rId1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4" fitToWidth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Normal="80" zoomScaleSheetLayoutView="100" workbookViewId="0">
      <pane ySplit="2" topLeftCell="A3" activePane="bottomLeft" state="frozen"/>
      <selection activeCell="C8" sqref="C8"/>
      <selection pane="bottomLeft" activeCell="F8" sqref="F8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82.8">
      <c r="A3" s="52">
        <v>1</v>
      </c>
      <c r="B3" s="60" t="s">
        <v>154</v>
      </c>
      <c r="C3" s="61" t="s">
        <v>155</v>
      </c>
      <c r="D3" s="33">
        <v>1</v>
      </c>
      <c r="E3" s="28"/>
      <c r="F3" s="28">
        <f t="shared" ref="F3" si="0">D3*E3</f>
        <v>0</v>
      </c>
      <c r="G3" s="28">
        <f>F3*0.23</f>
        <v>0</v>
      </c>
      <c r="H3" s="28">
        <f t="shared" ref="H3" si="1">F3+G3</f>
        <v>0</v>
      </c>
      <c r="I3" s="34">
        <v>12</v>
      </c>
      <c r="J3" s="39">
        <f>SUM(F3)</f>
        <v>0</v>
      </c>
      <c r="K3" s="40">
        <f>SUM(H3)</f>
        <v>0</v>
      </c>
    </row>
    <row r="4" spans="1:12">
      <c r="A4" s="27"/>
      <c r="B4" s="37" t="s">
        <v>91</v>
      </c>
      <c r="C4" s="10"/>
      <c r="D4" s="11"/>
      <c r="E4" s="12"/>
      <c r="F4" s="18">
        <f>SUM(F3:F3)</f>
        <v>0</v>
      </c>
      <c r="G4" s="18">
        <f>SUM(G3:G3)</f>
        <v>0</v>
      </c>
      <c r="H4" s="18">
        <f>SUM(H3:H3)</f>
        <v>0</v>
      </c>
      <c r="I4" s="13"/>
      <c r="J4" s="50">
        <f>SUM(J3:J3)</f>
        <v>0</v>
      </c>
      <c r="K4" s="51">
        <f>SUM(K3:K3)</f>
        <v>0</v>
      </c>
    </row>
  </sheetData>
  <mergeCells count="1">
    <mergeCell ref="A1:H1"/>
  </mergeCells>
  <hyperlinks>
    <hyperlink ref="C3" r:id="rId1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85" zoomScaleNormal="85" workbookViewId="0">
      <pane ySplit="2" topLeftCell="A3" activePane="bottomLeft" state="frozen"/>
      <selection activeCell="C8" sqref="C8"/>
      <selection pane="bottomLeft" activeCell="F5" sqref="F5"/>
    </sheetView>
  </sheetViews>
  <sheetFormatPr defaultColWidth="9.109375" defaultRowHeight="14.4"/>
  <cols>
    <col min="1" max="1" width="4" style="30" bestFit="1" customWidth="1"/>
    <col min="2" max="2" width="27.88671875" style="38" customWidth="1"/>
    <col min="3" max="3" width="38.33203125" style="30" customWidth="1"/>
    <col min="4" max="4" width="8.109375" style="30" customWidth="1"/>
    <col min="5" max="5" width="14.6640625" style="30" customWidth="1"/>
    <col min="6" max="6" width="17.88671875" style="30" customWidth="1"/>
    <col min="7" max="7" width="12.6640625" style="30" customWidth="1"/>
    <col min="8" max="8" width="13.6640625" style="30" customWidth="1"/>
    <col min="9" max="9" width="9.109375" style="30" customWidth="1"/>
    <col min="10" max="10" width="13.44140625" style="41" hidden="1" customWidth="1"/>
    <col min="11" max="11" width="11.88671875" style="42" hidden="1" customWidth="1"/>
    <col min="12" max="12" width="38.109375" style="30" hidden="1" customWidth="1"/>
    <col min="13" max="16384" width="9.109375" style="30"/>
  </cols>
  <sheetData>
    <row r="1" spans="1:12" ht="26.25" customHeight="1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27.6">
      <c r="A3" s="3">
        <v>1</v>
      </c>
      <c r="B3" s="53" t="s">
        <v>11</v>
      </c>
      <c r="C3" s="61" t="s">
        <v>10</v>
      </c>
      <c r="D3" s="29">
        <v>1</v>
      </c>
      <c r="E3" s="70"/>
      <c r="F3" s="31">
        <f t="shared" ref="F3:F8" si="0">E3*D3</f>
        <v>0</v>
      </c>
      <c r="G3" s="31">
        <f t="shared" ref="G3:G8" si="1">F3*0.23</f>
        <v>0</v>
      </c>
      <c r="H3" s="32">
        <f t="shared" ref="H3:H8" si="2">F3+G3</f>
        <v>0</v>
      </c>
      <c r="I3" s="34">
        <v>2</v>
      </c>
      <c r="K3" s="46"/>
      <c r="L3" s="35"/>
    </row>
    <row r="4" spans="1:12" ht="82.8">
      <c r="A4" s="3">
        <v>2</v>
      </c>
      <c r="B4" s="53" t="s">
        <v>125</v>
      </c>
      <c r="C4" s="61" t="s">
        <v>126</v>
      </c>
      <c r="D4" s="29">
        <v>1</v>
      </c>
      <c r="E4" s="70"/>
      <c r="F4" s="31">
        <f t="shared" si="0"/>
        <v>0</v>
      </c>
      <c r="G4" s="31">
        <f t="shared" si="1"/>
        <v>0</v>
      </c>
      <c r="H4" s="32">
        <f t="shared" si="2"/>
        <v>0</v>
      </c>
      <c r="I4" s="34">
        <v>2</v>
      </c>
      <c r="K4" s="46"/>
      <c r="L4" s="35"/>
    </row>
    <row r="5" spans="1:12" ht="99.9" customHeight="1">
      <c r="A5" s="3">
        <v>3</v>
      </c>
      <c r="B5" s="53" t="s">
        <v>157</v>
      </c>
      <c r="C5" s="61" t="s">
        <v>124</v>
      </c>
      <c r="D5" s="29">
        <v>1</v>
      </c>
      <c r="E5" s="70"/>
      <c r="F5" s="31">
        <f t="shared" si="0"/>
        <v>0</v>
      </c>
      <c r="G5" s="31">
        <f t="shared" si="1"/>
        <v>0</v>
      </c>
      <c r="H5" s="32">
        <f t="shared" si="2"/>
        <v>0</v>
      </c>
      <c r="I5" s="34">
        <v>2</v>
      </c>
      <c r="K5" s="46"/>
      <c r="L5" s="35"/>
    </row>
    <row r="6" spans="1:12" ht="41.4">
      <c r="A6" s="3">
        <v>4</v>
      </c>
      <c r="B6" s="53" t="s">
        <v>100</v>
      </c>
      <c r="C6" s="61" t="s">
        <v>104</v>
      </c>
      <c r="D6" s="29">
        <v>1</v>
      </c>
      <c r="E6" s="70"/>
      <c r="F6" s="31">
        <f t="shared" si="0"/>
        <v>0</v>
      </c>
      <c r="G6" s="31">
        <f t="shared" si="1"/>
        <v>0</v>
      </c>
      <c r="H6" s="32">
        <f t="shared" si="2"/>
        <v>0</v>
      </c>
      <c r="I6" s="34">
        <v>2</v>
      </c>
      <c r="J6" s="39"/>
      <c r="K6" s="45"/>
      <c r="L6" s="35"/>
    </row>
    <row r="7" spans="1:12" ht="84.9" customHeight="1">
      <c r="A7" s="3">
        <v>5</v>
      </c>
      <c r="B7" s="53" t="s">
        <v>101</v>
      </c>
      <c r="C7" s="61" t="s">
        <v>105</v>
      </c>
      <c r="D7" s="29">
        <v>1</v>
      </c>
      <c r="E7" s="70"/>
      <c r="F7" s="31">
        <f t="shared" si="0"/>
        <v>0</v>
      </c>
      <c r="G7" s="31">
        <f t="shared" si="1"/>
        <v>0</v>
      </c>
      <c r="H7" s="32">
        <f t="shared" si="2"/>
        <v>0</v>
      </c>
      <c r="I7" s="34">
        <v>2</v>
      </c>
    </row>
    <row r="8" spans="1:12" ht="41.4">
      <c r="A8" s="3">
        <v>6</v>
      </c>
      <c r="B8" s="53" t="s">
        <v>102</v>
      </c>
      <c r="C8" s="61" t="s">
        <v>106</v>
      </c>
      <c r="D8" s="29">
        <v>1</v>
      </c>
      <c r="E8" s="70"/>
      <c r="F8" s="31">
        <f t="shared" si="0"/>
        <v>0</v>
      </c>
      <c r="G8" s="31">
        <f t="shared" si="1"/>
        <v>0</v>
      </c>
      <c r="H8" s="32">
        <f t="shared" si="2"/>
        <v>0</v>
      </c>
      <c r="I8" s="34">
        <v>2</v>
      </c>
      <c r="J8" s="39">
        <f>SUM(F3:F8)</f>
        <v>0</v>
      </c>
      <c r="K8" s="40">
        <f>SUM(H3:H8)</f>
        <v>0</v>
      </c>
    </row>
    <row r="9" spans="1:12" ht="32.25" customHeight="1">
      <c r="A9" s="27"/>
      <c r="B9" s="37" t="s">
        <v>91</v>
      </c>
      <c r="C9" s="10"/>
      <c r="D9" s="11"/>
      <c r="F9" s="77">
        <f>SUM(F3:F8)</f>
        <v>0</v>
      </c>
      <c r="G9" s="73">
        <f>SUM(G3:G8)</f>
        <v>0</v>
      </c>
      <c r="H9" s="18">
        <f>SUM(H3:H8)</f>
        <v>0</v>
      </c>
      <c r="I9" s="13"/>
      <c r="J9" s="50">
        <f>SUM(J3:J8)</f>
        <v>0</v>
      </c>
      <c r="K9" s="51">
        <f>SUM(K3:K8)</f>
        <v>0</v>
      </c>
    </row>
  </sheetData>
  <mergeCells count="1">
    <mergeCell ref="A1:H1"/>
  </mergeCells>
  <hyperlinks>
    <hyperlink ref="C3" r:id="rId1" display="https://www.artbud.pl/pl/p/Wozek-dwukolowy-gospodarczy-Maciej-T-1332/39630"/>
    <hyperlink ref="C6" r:id="rId2" display="https://toolboxsystem.pl/tablice-narzedziowe-z-uchwytami-i-kuwetami/tablica-narzedziowa-toolbox-system-wall-mix-180x80-v2.html"/>
    <hyperlink ref="C7" r:id="rId3" display="https://www.narzedzia.pl/przedluzacz-bebnowy-prof-line-przewod-3x2-5mm-20m-schmith-sppl-3-20,86406.html"/>
    <hyperlink ref="C8" r:id="rId4" display="https://neoled.com.pl/przedluzacz-zwijany-gumowy-4-gniazda-50m-emos.html?utm_source=bing&amp;utm_medium=cpc&amp;utm_campaign=Wszystkie%20produkty_TT_pmax_search%2Bdisplay_TT&amp;utm_id=17736375564&amp;msclkid=75f37382b0e713d9f095143f10d9948d"/>
    <hyperlink ref="C5" r:id="rId5"/>
    <hyperlink ref="C4" r:id="rId6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2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pane ySplit="2" topLeftCell="A4" activePane="bottomLeft" state="frozen"/>
      <selection activeCell="C8" sqref="C8"/>
      <selection pane="bottomLeft" activeCell="E5" sqref="E5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2.5546875" style="30" customWidth="1"/>
    <col min="6" max="6" width="15.109375" style="30" customWidth="1"/>
    <col min="7" max="7" width="13.554687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hidden="1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82.5" customHeight="1">
      <c r="A3" s="3">
        <v>1</v>
      </c>
      <c r="B3" s="54" t="s">
        <v>69</v>
      </c>
      <c r="C3" s="63" t="s">
        <v>68</v>
      </c>
      <c r="D3" s="29">
        <v>1</v>
      </c>
      <c r="E3" s="28"/>
      <c r="F3" s="31">
        <f t="shared" ref="F3" si="0">E3*D3</f>
        <v>0</v>
      </c>
      <c r="G3" s="31">
        <f t="shared" ref="G3:G16" si="1">F3*0.23</f>
        <v>0</v>
      </c>
      <c r="H3" s="32">
        <f t="shared" ref="H3:H16" si="2">F3+G3</f>
        <v>0</v>
      </c>
      <c r="I3" s="34">
        <v>3</v>
      </c>
    </row>
    <row r="4" spans="1:12" ht="39.6">
      <c r="A4" s="3">
        <v>2</v>
      </c>
      <c r="B4" s="55" t="s">
        <v>20</v>
      </c>
      <c r="C4" s="61" t="s">
        <v>19</v>
      </c>
      <c r="D4" s="29">
        <v>1</v>
      </c>
      <c r="E4" s="28"/>
      <c r="F4" s="28">
        <f t="shared" ref="F4:F16" si="3">D4*E4</f>
        <v>0</v>
      </c>
      <c r="G4" s="28">
        <f t="shared" si="1"/>
        <v>0</v>
      </c>
      <c r="H4" s="28">
        <f t="shared" si="2"/>
        <v>0</v>
      </c>
      <c r="I4" s="34">
        <v>3</v>
      </c>
    </row>
    <row r="5" spans="1:12" ht="54.9" customHeight="1">
      <c r="A5" s="3">
        <v>3</v>
      </c>
      <c r="B5" s="24" t="s">
        <v>21</v>
      </c>
      <c r="C5" s="62" t="s">
        <v>22</v>
      </c>
      <c r="D5" s="29">
        <v>1</v>
      </c>
      <c r="E5" s="28"/>
      <c r="F5" s="28">
        <f t="shared" si="3"/>
        <v>0</v>
      </c>
      <c r="G5" s="28">
        <f t="shared" si="1"/>
        <v>0</v>
      </c>
      <c r="H5" s="28">
        <f t="shared" si="2"/>
        <v>0</v>
      </c>
      <c r="I5" s="34">
        <v>3</v>
      </c>
    </row>
    <row r="6" spans="1:12" ht="79.2">
      <c r="A6" s="3">
        <v>4</v>
      </c>
      <c r="B6" s="24" t="s">
        <v>23</v>
      </c>
      <c r="C6" s="61" t="s">
        <v>24</v>
      </c>
      <c r="D6" s="33">
        <v>1</v>
      </c>
      <c r="E6" s="28"/>
      <c r="F6" s="28">
        <f t="shared" si="3"/>
        <v>0</v>
      </c>
      <c r="G6" s="28">
        <f t="shared" si="1"/>
        <v>0</v>
      </c>
      <c r="H6" s="28">
        <f t="shared" si="2"/>
        <v>0</v>
      </c>
      <c r="I6" s="34">
        <v>3</v>
      </c>
    </row>
    <row r="7" spans="1:12" ht="55.2">
      <c r="A7" s="3">
        <v>5</v>
      </c>
      <c r="B7" s="53" t="s">
        <v>25</v>
      </c>
      <c r="C7" s="61" t="s">
        <v>26</v>
      </c>
      <c r="D7" s="29">
        <v>1</v>
      </c>
      <c r="E7" s="28"/>
      <c r="F7" s="28">
        <f t="shared" si="3"/>
        <v>0</v>
      </c>
      <c r="G7" s="28">
        <f t="shared" si="1"/>
        <v>0</v>
      </c>
      <c r="H7" s="28">
        <f t="shared" si="2"/>
        <v>0</v>
      </c>
      <c r="I7" s="34">
        <v>3</v>
      </c>
    </row>
    <row r="8" spans="1:12" ht="52.8">
      <c r="A8" s="3">
        <v>6</v>
      </c>
      <c r="B8" s="53" t="s">
        <v>87</v>
      </c>
      <c r="C8" s="63" t="s">
        <v>88</v>
      </c>
      <c r="D8" s="29">
        <v>1</v>
      </c>
      <c r="E8" s="28"/>
      <c r="F8" s="28">
        <f t="shared" si="3"/>
        <v>0</v>
      </c>
      <c r="G8" s="28">
        <f t="shared" si="1"/>
        <v>0</v>
      </c>
      <c r="H8" s="28">
        <f t="shared" si="2"/>
        <v>0</v>
      </c>
      <c r="I8" s="34">
        <v>3</v>
      </c>
    </row>
    <row r="9" spans="1:12" ht="39" customHeight="1">
      <c r="A9" s="3">
        <v>7</v>
      </c>
      <c r="B9" s="53" t="s">
        <v>27</v>
      </c>
      <c r="C9" s="61" t="s">
        <v>28</v>
      </c>
      <c r="D9" s="29">
        <v>1</v>
      </c>
      <c r="E9" s="28"/>
      <c r="F9" s="28">
        <f t="shared" si="3"/>
        <v>0</v>
      </c>
      <c r="G9" s="28">
        <f t="shared" si="1"/>
        <v>0</v>
      </c>
      <c r="H9" s="28">
        <f t="shared" si="2"/>
        <v>0</v>
      </c>
      <c r="I9" s="34">
        <v>3</v>
      </c>
    </row>
    <row r="10" spans="1:12" ht="54" customHeight="1">
      <c r="A10" s="3">
        <v>8</v>
      </c>
      <c r="B10" s="24" t="s">
        <v>29</v>
      </c>
      <c r="C10" s="61" t="s">
        <v>30</v>
      </c>
      <c r="D10" s="17">
        <v>1</v>
      </c>
      <c r="E10" s="28"/>
      <c r="F10" s="28">
        <f>D10*E10</f>
        <v>0</v>
      </c>
      <c r="G10" s="28">
        <f>F10*0.23</f>
        <v>0</v>
      </c>
      <c r="H10" s="28">
        <f t="shared" si="2"/>
        <v>0</v>
      </c>
      <c r="I10" s="34">
        <v>3</v>
      </c>
    </row>
    <row r="11" spans="1:12" ht="39.75" customHeight="1">
      <c r="A11" s="3">
        <v>9</v>
      </c>
      <c r="B11" s="53" t="s">
        <v>55</v>
      </c>
      <c r="C11" s="61" t="s">
        <v>56</v>
      </c>
      <c r="D11" s="17">
        <v>1</v>
      </c>
      <c r="E11" s="28"/>
      <c r="F11" s="28">
        <f t="shared" si="3"/>
        <v>0</v>
      </c>
      <c r="G11" s="28">
        <f t="shared" si="1"/>
        <v>0</v>
      </c>
      <c r="H11" s="28">
        <f t="shared" si="2"/>
        <v>0</v>
      </c>
      <c r="I11" s="34">
        <v>3</v>
      </c>
    </row>
    <row r="12" spans="1:12" ht="79.5" customHeight="1">
      <c r="A12" s="3">
        <v>10</v>
      </c>
      <c r="B12" s="53" t="s">
        <v>57</v>
      </c>
      <c r="C12" s="61" t="s">
        <v>58</v>
      </c>
      <c r="D12" s="33">
        <v>1</v>
      </c>
      <c r="E12" s="28"/>
      <c r="F12" s="28">
        <f t="shared" si="3"/>
        <v>0</v>
      </c>
      <c r="G12" s="28">
        <f t="shared" si="1"/>
        <v>0</v>
      </c>
      <c r="H12" s="28">
        <f t="shared" si="2"/>
        <v>0</v>
      </c>
      <c r="I12" s="34">
        <v>3</v>
      </c>
    </row>
    <row r="13" spans="1:12" ht="81" customHeight="1">
      <c r="A13" s="3">
        <v>11</v>
      </c>
      <c r="B13" s="53" t="s">
        <v>89</v>
      </c>
      <c r="C13" s="61" t="s">
        <v>158</v>
      </c>
      <c r="D13" s="33">
        <v>1</v>
      </c>
      <c r="E13" s="28"/>
      <c r="F13" s="28">
        <f t="shared" si="3"/>
        <v>0</v>
      </c>
      <c r="G13" s="28">
        <f t="shared" si="1"/>
        <v>0</v>
      </c>
      <c r="H13" s="28">
        <f t="shared" si="2"/>
        <v>0</v>
      </c>
      <c r="I13" s="34">
        <v>3</v>
      </c>
    </row>
    <row r="14" spans="1:12" ht="48.75" customHeight="1">
      <c r="A14" s="3">
        <v>12</v>
      </c>
      <c r="B14" s="53" t="s">
        <v>93</v>
      </c>
      <c r="C14" s="61" t="s">
        <v>118</v>
      </c>
      <c r="D14" s="17">
        <v>1</v>
      </c>
      <c r="E14" s="28"/>
      <c r="F14" s="28">
        <f t="shared" si="3"/>
        <v>0</v>
      </c>
      <c r="G14" s="28">
        <f t="shared" si="1"/>
        <v>0</v>
      </c>
      <c r="H14" s="28">
        <f t="shared" si="2"/>
        <v>0</v>
      </c>
      <c r="I14" s="34">
        <v>3</v>
      </c>
      <c r="J14" s="47"/>
      <c r="K14" s="47"/>
    </row>
    <row r="15" spans="1:12" ht="64.5" customHeight="1">
      <c r="A15" s="3">
        <v>13</v>
      </c>
      <c r="B15" s="53" t="s">
        <v>160</v>
      </c>
      <c r="C15" s="61" t="s">
        <v>159</v>
      </c>
      <c r="D15" s="17">
        <v>1</v>
      </c>
      <c r="E15" s="28"/>
      <c r="F15" s="28">
        <f t="shared" si="3"/>
        <v>0</v>
      </c>
      <c r="G15" s="28">
        <f t="shared" si="1"/>
        <v>0</v>
      </c>
      <c r="H15" s="28">
        <f t="shared" si="2"/>
        <v>0</v>
      </c>
      <c r="I15" s="34">
        <v>3</v>
      </c>
      <c r="J15" s="39"/>
      <c r="K15" s="40"/>
    </row>
    <row r="16" spans="1:12" ht="66" customHeight="1">
      <c r="A16" s="3">
        <v>14</v>
      </c>
      <c r="B16" s="53" t="s">
        <v>116</v>
      </c>
      <c r="C16" s="61" t="s">
        <v>117</v>
      </c>
      <c r="D16" s="33">
        <v>1</v>
      </c>
      <c r="E16" s="28"/>
      <c r="F16" s="28">
        <f t="shared" si="3"/>
        <v>0</v>
      </c>
      <c r="G16" s="28">
        <f t="shared" si="1"/>
        <v>0</v>
      </c>
      <c r="H16" s="28">
        <f t="shared" si="2"/>
        <v>0</v>
      </c>
      <c r="I16" s="34">
        <v>3</v>
      </c>
      <c r="J16" s="39">
        <f>SUM(F3:F16)</f>
        <v>0</v>
      </c>
      <c r="K16" s="40">
        <f>SUM(H3:H16)</f>
        <v>0</v>
      </c>
    </row>
    <row r="17" spans="1:11">
      <c r="A17" s="27"/>
      <c r="B17" s="37" t="s">
        <v>91</v>
      </c>
      <c r="C17" s="10"/>
      <c r="D17" s="11"/>
      <c r="F17" s="77">
        <f>SUM(F3:F16)</f>
        <v>0</v>
      </c>
      <c r="G17" s="73">
        <f>SUM(G3:G16)</f>
        <v>0</v>
      </c>
      <c r="H17" s="18">
        <f>SUM(H3:H16)</f>
        <v>0</v>
      </c>
      <c r="I17" s="13"/>
      <c r="J17" s="50">
        <f>SUM(J3:J16)</f>
        <v>0</v>
      </c>
      <c r="K17" s="51">
        <f>SUM(K3:K16)</f>
        <v>0</v>
      </c>
    </row>
  </sheetData>
  <mergeCells count="1">
    <mergeCell ref="A1:H1"/>
  </mergeCells>
  <hyperlinks>
    <hyperlink ref="C4" r:id="rId1" display="https://www.narzedzia.pl/szlifierka-katowa-hikoki-g13ve2-wqz,135630.html?gad_source=1&amp;gclid=EAIaIQobChMIjdfU-cGYiwMV8VWRBR2zwg41EAQYAiABEgIsI_D_BwE"/>
    <hyperlink ref="C5" r:id="rId2" display="https://www.narzedzia.pl/szlifierka-katowa-hikoki-g1813da-wqz,138227.html?gad_source=1&amp;gclid=EAIaIQobChMIyNih2cKYiwMVqEGRBR1kLSktEAQYBCABEgLTNPD_BwE"/>
    <hyperlink ref="C6" r:id="rId3" display="https://centrumelektronarzedzi.pl/pl/p/Wiertarko-wkretarka-Milwaukee-M12FPDX-202X-AKU-12V-2x2.0-Ah-4933464136/6955?gad_source=1&amp;gclid=EAIaIQobChMI-LLmn8SYiwMVPUKRBR2N3hfkEAQYAiABEgLATfD_BwE"/>
    <hyperlink ref="C7" r:id="rId4" display="https://centrumelektronarzedzi.pl/pl/p/Wiertarko-wkretarka-udarowa-Milwaukee-M18-BLPD2-502X-AKU-18V-2x-5.0-Ah-4933464517/7146?_gl=1*nbjqsa*_up*MQ..*_gs*MQ..*_ga*MTUxODAyNTQ5MC4xNzM4MDcxMzYw*_ga_0VRQ8CVQX2*MTczODA3MTM1Ni4xLjEuMTczODA3MTU5Mi4wLjAuOTYwNTI1MDQ0*_ga_TBMKG28ZH0*MTczODA3MTM1Ny4xLjEuMTczODA3MTU5Mi4wLjAuMA..&amp;gclid=EAIaIQobChMI-LLmn8SYiwMVPUKRBR2N3hfkEAQYAiABEgLATfD_BwE"/>
    <hyperlink ref="C9" r:id="rId5" display="https://www.narzedzia.pl/wiertarko-wkretarka-hikoki-ds18dd-wrz,136820.html?gad_source=1&amp;gclid=EAIaIQobChMIqZ7u6caYiwMVXUKRBR3GewxHEAQYFyABEgLcG_D_BwE"/>
    <hyperlink ref="C10" r:id="rId6"/>
    <hyperlink ref="C11" r:id="rId7" display="https://www.conrad.pl/pl/p/latarka-czolowa-xcell-h330-330-lm-127-4-g-2890320.html"/>
    <hyperlink ref="C12" r:id="rId8" display="https://www.conrad.pl/pl/p/ansmann-homecharger-hc212-ladowarka-usb-12-w-gniazdo-maksymalne-natezenie-wyjsciowe-2400-ma-zlacze-zenskie-usb-a-2-0-il-2348574.html"/>
    <hyperlink ref="C3" r:id="rId9" display="https://allegro.pl/oferta/smarownica-milwaukee-m18-gg-502-18v-smarownica-akumulatorowa-5ah-14056014037?srsltid=AfmBOorWEfAY2Z2y0E8FyvlPWNC5wwWNGdR-iMjTgl-nbET21BngGRrn"/>
    <hyperlink ref="C13" r:id="rId10"/>
    <hyperlink ref="C8" r:id="rId11" display="https://marspaw.pl/pl/p/MILWAUKEE-KLUCZ-UDAROWY-M12-FIW14-14-136NM-Zestaw-1/738?gad_source=1&amp;gclid=EAIaIQobChMIwe__uaLKiwMVB2GRBR0O2CMNEAQYCyABEgIqvfD_BwE"/>
    <hyperlink ref="C15" r:id="rId12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5" orientation="landscape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pane ySplit="2" topLeftCell="A3" activePane="bottomLeft" state="frozen"/>
      <selection activeCell="C8" sqref="C8"/>
      <selection pane="bottomLeft" activeCell="C4" sqref="C4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69">
      <c r="A3" s="3">
        <v>1</v>
      </c>
      <c r="B3" s="53" t="s">
        <v>136</v>
      </c>
      <c r="C3" s="61" t="s">
        <v>137</v>
      </c>
      <c r="D3" s="24">
        <v>1</v>
      </c>
      <c r="E3" s="25"/>
      <c r="F3" s="31">
        <f>E3*D3</f>
        <v>0</v>
      </c>
      <c r="G3" s="31">
        <f t="shared" ref="G3:G5" si="0">F3*0.23</f>
        <v>0</v>
      </c>
      <c r="H3" s="32">
        <f>G3+F3</f>
        <v>0</v>
      </c>
      <c r="I3" s="34">
        <v>4</v>
      </c>
      <c r="J3" s="39"/>
      <c r="K3" s="40"/>
    </row>
    <row r="4" spans="1:12" ht="41.4">
      <c r="A4" s="3">
        <v>2</v>
      </c>
      <c r="B4" s="53" t="s">
        <v>138</v>
      </c>
      <c r="C4" s="61" t="s">
        <v>139</v>
      </c>
      <c r="D4" s="33">
        <v>1</v>
      </c>
      <c r="E4" s="32"/>
      <c r="F4" s="31">
        <f>E4*D4</f>
        <v>0</v>
      </c>
      <c r="G4" s="31">
        <f t="shared" si="0"/>
        <v>0</v>
      </c>
      <c r="H4" s="32">
        <f>G4+F4</f>
        <v>0</v>
      </c>
      <c r="I4" s="34">
        <v>4</v>
      </c>
    </row>
    <row r="5" spans="1:12" ht="62.25" customHeight="1">
      <c r="A5" s="3">
        <v>3</v>
      </c>
      <c r="B5" s="53" t="s">
        <v>12</v>
      </c>
      <c r="C5" s="61" t="s">
        <v>13</v>
      </c>
      <c r="D5" s="33">
        <v>1</v>
      </c>
      <c r="E5" s="28"/>
      <c r="F5" s="31">
        <f>E5*D5</f>
        <v>0</v>
      </c>
      <c r="G5" s="31">
        <f t="shared" si="0"/>
        <v>0</v>
      </c>
      <c r="H5" s="32">
        <f>G5+F5</f>
        <v>0</v>
      </c>
      <c r="I5" s="34">
        <v>4</v>
      </c>
      <c r="J5" s="39">
        <f>SUM(F3:F5)</f>
        <v>0</v>
      </c>
      <c r="K5" s="40">
        <f>SUM(H3:H5)</f>
        <v>0</v>
      </c>
    </row>
    <row r="6" spans="1:12">
      <c r="A6" s="27"/>
      <c r="B6" s="37" t="s">
        <v>91</v>
      </c>
      <c r="C6" s="10"/>
      <c r="D6" s="11"/>
      <c r="F6" s="77">
        <f>SUM(F3:F5)</f>
        <v>0</v>
      </c>
      <c r="G6" s="73">
        <f>SUM(G3:G5)</f>
        <v>0</v>
      </c>
      <c r="H6" s="18">
        <f>SUM(H3:H5)</f>
        <v>0</v>
      </c>
      <c r="I6" s="13"/>
      <c r="J6" s="50">
        <f>SUM(J3:J5)</f>
        <v>0</v>
      </c>
      <c r="K6" s="51">
        <f>SUM(K3:K5)</f>
        <v>0</v>
      </c>
    </row>
  </sheetData>
  <mergeCells count="1">
    <mergeCell ref="A1:H1"/>
  </mergeCells>
  <hyperlinks>
    <hyperlink ref="C5" r:id="rId1" display="https://sklepmardrew.pl/24952-630x35x3-pilana-noz-do-strugarki-hss-18w-5811-t1723pb.html"/>
    <hyperlink ref="C3" r:id="rId2" display="https://www.elektropasaz.pl/katalog-produktow/narzedziowy/pily-frezy-wiertla/pily/pokaz/TW_98654e57f728/pila-tarczowa-hm-315x30x3-2-2-2-96z-ga10-l-otw-combo-ll-cut-do-tworzyw-drewnopoch-ps310-0315-0002-globus?gad_source=1&amp;gclid=EAIaIQobChMI3tv0_eG-hAMVa0RBAh0ZCgMDEAQYASABEgKFCPD_BwE"/>
    <hyperlink ref="C4" r:id="rId3" display="https://sklepmardrew.pl/13792-530x30x3-pilana-noz-do-strugarki-hss-18w-5811-t1550pb.html"/>
  </hyperlinks>
  <printOptions horizontalCentered="1"/>
  <pageMargins left="0.59055118110236227" right="0.51181102362204722" top="1.1417322834645669" bottom="0.19685039370078741" header="0.11811023622047245" footer="0.31496062992125984"/>
  <pageSetup paperSize="9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Normal="100" workbookViewId="0">
      <pane ySplit="2" topLeftCell="A3" activePane="bottomLeft" state="frozen"/>
      <selection activeCell="C8" sqref="C8"/>
      <selection pane="bottomLeft" activeCell="F8" sqref="F8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206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69.900000000000006" customHeight="1">
      <c r="A3" s="3">
        <v>1</v>
      </c>
      <c r="B3" s="56" t="s">
        <v>32</v>
      </c>
      <c r="C3" s="61" t="s">
        <v>33</v>
      </c>
      <c r="D3" s="33">
        <v>1</v>
      </c>
      <c r="E3" s="28"/>
      <c r="F3" s="14">
        <f>D3*E3</f>
        <v>0</v>
      </c>
      <c r="G3" s="14">
        <f t="shared" ref="G3:G4" si="0">F3*0.23</f>
        <v>0</v>
      </c>
      <c r="H3" s="14">
        <f>F3+G3</f>
        <v>0</v>
      </c>
      <c r="I3" s="15">
        <v>5</v>
      </c>
    </row>
    <row r="4" spans="1:12" ht="52.8">
      <c r="A4" s="3">
        <v>2</v>
      </c>
      <c r="B4" s="53" t="s">
        <v>34</v>
      </c>
      <c r="C4" s="61" t="s">
        <v>35</v>
      </c>
      <c r="D4" s="33">
        <v>1</v>
      </c>
      <c r="E4" s="28"/>
      <c r="F4" s="14">
        <f>D4*E4</f>
        <v>0</v>
      </c>
      <c r="G4" s="14">
        <f t="shared" si="0"/>
        <v>0</v>
      </c>
      <c r="H4" s="14">
        <f>F4+G4</f>
        <v>0</v>
      </c>
      <c r="I4" s="15">
        <v>5</v>
      </c>
      <c r="J4" s="39">
        <f>SUM(F3:F4)</f>
        <v>0</v>
      </c>
      <c r="K4" s="40">
        <f>SUM(H3:H4)</f>
        <v>0</v>
      </c>
    </row>
    <row r="5" spans="1:12">
      <c r="A5" s="27"/>
      <c r="B5" s="37" t="s">
        <v>91</v>
      </c>
      <c r="C5" s="10"/>
      <c r="D5" s="11"/>
      <c r="F5" s="77">
        <f>SUM(F3:F4)</f>
        <v>0</v>
      </c>
      <c r="G5" s="73">
        <f>SUM(G3:G4)</f>
        <v>0</v>
      </c>
      <c r="H5" s="18">
        <f>SUM(H3:H4)</f>
        <v>0</v>
      </c>
      <c r="I5" s="13"/>
      <c r="J5" s="50">
        <f>SUM(J3:J4)</f>
        <v>0</v>
      </c>
      <c r="K5" s="51">
        <f>SUM(K3:K4)</f>
        <v>0</v>
      </c>
    </row>
  </sheetData>
  <mergeCells count="1">
    <mergeCell ref="A1:H1"/>
  </mergeCells>
  <hyperlinks>
    <hyperlink ref="C3" r:id="rId1" display="https://phuabc.com.pl/schodki-montazowe-pomost-3-stopnie-stabilo-professional-krause-805034?gclid=EAIaIQobChMI3NaAoav0_AIVGIjVCh3nTQIdEAQYByABEgJDX_D_BwE"/>
    <hyperlink ref="C4" r:id="rId2" display="https://e-lemar.pl/rusztowanie-aluminiowe-jezdne-montazowe-altrex-k2.html?srsltid=AfmBOoqLMHXNxkoBgWdagx-tIhA6mbb1Gpa_Icg7koBv8gE2TaopQWOk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85" zoomScaleNormal="85" workbookViewId="0">
      <selection activeCell="R5" sqref="R5"/>
    </sheetView>
  </sheetViews>
  <sheetFormatPr defaultColWidth="9.109375" defaultRowHeight="14.4"/>
  <cols>
    <col min="1" max="1" width="4" style="30" bestFit="1" customWidth="1"/>
    <col min="2" max="2" width="26.88671875" style="38" customWidth="1"/>
    <col min="3" max="3" width="38.33203125" style="30" customWidth="1"/>
    <col min="4" max="4" width="6.5546875" style="30" customWidth="1"/>
    <col min="5" max="5" width="14.88671875" style="30" bestFit="1" customWidth="1"/>
    <col min="6" max="6" width="15" style="30" customWidth="1"/>
    <col min="7" max="7" width="11.8867187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hidden="1" customWidth="1"/>
    <col min="13" max="13" width="0" style="30" hidden="1" customWidth="1"/>
    <col min="14" max="14" width="0" style="65" hidden="1" customWidth="1"/>
    <col min="15" max="15" width="0" style="30" hidden="1" customWidth="1"/>
    <col min="16" max="16384" width="9.109375" style="30"/>
  </cols>
  <sheetData>
    <row r="1" spans="1:14" ht="26.25" customHeight="1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4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4" ht="41.4">
      <c r="A3" s="3">
        <v>1</v>
      </c>
      <c r="B3" s="53" t="s">
        <v>16</v>
      </c>
      <c r="C3" s="61" t="s">
        <v>15</v>
      </c>
      <c r="D3" s="29">
        <v>1</v>
      </c>
      <c r="E3" s="70"/>
      <c r="F3" s="71">
        <f>E3*D3</f>
        <v>0</v>
      </c>
      <c r="G3" s="71">
        <f t="shared" ref="G3:G43" si="0">F3*0.23</f>
        <v>0</v>
      </c>
      <c r="H3" s="72">
        <f>G3+F3</f>
        <v>0</v>
      </c>
      <c r="I3" s="34">
        <v>6</v>
      </c>
      <c r="J3" s="39"/>
      <c r="N3" s="65">
        <v>575.53</v>
      </c>
    </row>
    <row r="4" spans="1:14" s="41" customFormat="1" ht="52.8">
      <c r="A4" s="3">
        <v>2</v>
      </c>
      <c r="B4" s="53" t="s">
        <v>31</v>
      </c>
      <c r="C4" s="61" t="s">
        <v>31</v>
      </c>
      <c r="D4" s="29">
        <v>1</v>
      </c>
      <c r="E4" s="70"/>
      <c r="F4" s="70">
        <f t="shared" ref="F4:F9" si="1">D4*E4</f>
        <v>0</v>
      </c>
      <c r="G4" s="70">
        <f t="shared" si="0"/>
        <v>0</v>
      </c>
      <c r="H4" s="70">
        <f t="shared" ref="H4:H35" si="2">F4+G4</f>
        <v>0</v>
      </c>
      <c r="I4" s="34">
        <v>6</v>
      </c>
      <c r="K4" s="42"/>
      <c r="L4" s="30"/>
      <c r="N4" s="43"/>
    </row>
    <row r="5" spans="1:14" s="41" customFormat="1" ht="110.4">
      <c r="A5" s="3">
        <v>3</v>
      </c>
      <c r="B5" s="53" t="s">
        <v>36</v>
      </c>
      <c r="C5" s="61" t="s">
        <v>37</v>
      </c>
      <c r="D5" s="33">
        <v>1</v>
      </c>
      <c r="E5" s="70"/>
      <c r="F5" s="70">
        <f t="shared" si="1"/>
        <v>0</v>
      </c>
      <c r="G5" s="70">
        <f t="shared" si="0"/>
        <v>0</v>
      </c>
      <c r="H5" s="70">
        <f t="shared" si="2"/>
        <v>0</v>
      </c>
      <c r="I5" s="15">
        <v>6</v>
      </c>
      <c r="K5" s="42"/>
      <c r="L5" s="30"/>
      <c r="N5" s="66">
        <v>1868.87</v>
      </c>
    </row>
    <row r="6" spans="1:14" s="41" customFormat="1" ht="55.2">
      <c r="A6" s="3">
        <v>4</v>
      </c>
      <c r="B6" s="53" t="s">
        <v>38</v>
      </c>
      <c r="C6" s="61" t="s">
        <v>41</v>
      </c>
      <c r="D6" s="33">
        <v>1</v>
      </c>
      <c r="E6" s="70"/>
      <c r="F6" s="70">
        <f t="shared" si="1"/>
        <v>0</v>
      </c>
      <c r="G6" s="70">
        <f t="shared" si="0"/>
        <v>0</v>
      </c>
      <c r="H6" s="70">
        <f t="shared" si="2"/>
        <v>0</v>
      </c>
      <c r="I6" s="15">
        <v>6</v>
      </c>
      <c r="K6" s="42"/>
      <c r="L6" s="30"/>
      <c r="N6" s="66">
        <v>1129.33</v>
      </c>
    </row>
    <row r="7" spans="1:14" s="41" customFormat="1" ht="39.6">
      <c r="A7" s="3">
        <v>5</v>
      </c>
      <c r="B7" s="53" t="s">
        <v>39</v>
      </c>
      <c r="C7" s="61" t="s">
        <v>40</v>
      </c>
      <c r="D7" s="33">
        <v>1</v>
      </c>
      <c r="E7" s="70"/>
      <c r="F7" s="70">
        <f t="shared" si="1"/>
        <v>0</v>
      </c>
      <c r="G7" s="70">
        <f t="shared" si="0"/>
        <v>0</v>
      </c>
      <c r="H7" s="70">
        <f t="shared" si="2"/>
        <v>0</v>
      </c>
      <c r="I7" s="15">
        <v>6</v>
      </c>
      <c r="K7" s="42"/>
      <c r="L7" s="30"/>
      <c r="N7" s="66">
        <v>1104</v>
      </c>
    </row>
    <row r="8" spans="1:14" s="41" customFormat="1" ht="55.2">
      <c r="A8" s="3">
        <v>6</v>
      </c>
      <c r="B8" s="53" t="s">
        <v>42</v>
      </c>
      <c r="C8" s="61" t="s">
        <v>43</v>
      </c>
      <c r="D8" s="33">
        <v>1</v>
      </c>
      <c r="E8" s="70"/>
      <c r="F8" s="70">
        <f t="shared" si="1"/>
        <v>0</v>
      </c>
      <c r="G8" s="70">
        <f t="shared" si="0"/>
        <v>0</v>
      </c>
      <c r="H8" s="70">
        <f t="shared" si="2"/>
        <v>0</v>
      </c>
      <c r="I8" s="15">
        <v>6</v>
      </c>
      <c r="K8" s="42"/>
      <c r="L8" s="30"/>
      <c r="N8" s="66">
        <v>1056.0999999999999</v>
      </c>
    </row>
    <row r="9" spans="1:14" s="41" customFormat="1" ht="41.4">
      <c r="A9" s="3">
        <v>7</v>
      </c>
      <c r="B9" s="53" t="s">
        <v>44</v>
      </c>
      <c r="C9" s="61" t="s">
        <v>45</v>
      </c>
      <c r="D9" s="33">
        <v>1</v>
      </c>
      <c r="E9" s="70"/>
      <c r="F9" s="70">
        <f t="shared" si="1"/>
        <v>0</v>
      </c>
      <c r="G9" s="70">
        <f t="shared" si="0"/>
        <v>0</v>
      </c>
      <c r="H9" s="70">
        <f t="shared" si="2"/>
        <v>0</v>
      </c>
      <c r="I9" s="15">
        <v>6</v>
      </c>
      <c r="K9" s="42"/>
      <c r="L9" s="30"/>
      <c r="N9" s="43">
        <v>350</v>
      </c>
    </row>
    <row r="10" spans="1:14" s="41" customFormat="1" ht="41.4">
      <c r="A10" s="3">
        <v>8</v>
      </c>
      <c r="B10" s="53" t="s">
        <v>46</v>
      </c>
      <c r="C10" s="61" t="s">
        <v>47</v>
      </c>
      <c r="D10" s="29">
        <v>1</v>
      </c>
      <c r="E10" s="70"/>
      <c r="F10" s="71">
        <f t="shared" ref="F10:F43" si="3">E10*D10</f>
        <v>0</v>
      </c>
      <c r="G10" s="71">
        <f t="shared" si="0"/>
        <v>0</v>
      </c>
      <c r="H10" s="72">
        <f t="shared" si="2"/>
        <v>0</v>
      </c>
      <c r="I10" s="34">
        <v>6</v>
      </c>
      <c r="K10" s="42"/>
      <c r="L10" s="30"/>
      <c r="N10" s="43" t="s">
        <v>161</v>
      </c>
    </row>
    <row r="11" spans="1:14" s="41" customFormat="1" ht="110.4">
      <c r="A11" s="3">
        <v>9</v>
      </c>
      <c r="B11" s="53" t="s">
        <v>48</v>
      </c>
      <c r="C11" s="61" t="s">
        <v>49</v>
      </c>
      <c r="D11" s="29">
        <v>1</v>
      </c>
      <c r="E11" s="70"/>
      <c r="F11" s="71">
        <f t="shared" si="3"/>
        <v>0</v>
      </c>
      <c r="G11" s="71">
        <f t="shared" si="0"/>
        <v>0</v>
      </c>
      <c r="H11" s="72">
        <f t="shared" si="2"/>
        <v>0</v>
      </c>
      <c r="I11" s="34">
        <v>6</v>
      </c>
      <c r="K11" s="42"/>
      <c r="L11" s="30"/>
      <c r="N11" s="43">
        <v>149.59</v>
      </c>
    </row>
    <row r="12" spans="1:14" s="41" customFormat="1" ht="82.8">
      <c r="A12" s="3">
        <v>10</v>
      </c>
      <c r="B12" s="53" t="s">
        <v>50</v>
      </c>
      <c r="C12" s="61" t="s">
        <v>51</v>
      </c>
      <c r="D12" s="29">
        <v>1</v>
      </c>
      <c r="E12" s="70"/>
      <c r="F12" s="71">
        <f t="shared" si="3"/>
        <v>0</v>
      </c>
      <c r="G12" s="71">
        <f t="shared" si="0"/>
        <v>0</v>
      </c>
      <c r="H12" s="72">
        <f t="shared" si="2"/>
        <v>0</v>
      </c>
      <c r="I12" s="34">
        <v>6</v>
      </c>
      <c r="K12" s="42"/>
      <c r="L12" s="30"/>
      <c r="N12" s="43">
        <v>744.72</v>
      </c>
    </row>
    <row r="13" spans="1:14" s="41" customFormat="1" ht="55.2">
      <c r="A13" s="3">
        <v>11</v>
      </c>
      <c r="B13" s="53" t="s">
        <v>63</v>
      </c>
      <c r="C13" s="61" t="s">
        <v>52</v>
      </c>
      <c r="D13" s="29">
        <v>1</v>
      </c>
      <c r="E13" s="70"/>
      <c r="F13" s="71">
        <f t="shared" si="3"/>
        <v>0</v>
      </c>
      <c r="G13" s="71">
        <f t="shared" si="0"/>
        <v>0</v>
      </c>
      <c r="H13" s="72">
        <f t="shared" si="2"/>
        <v>0</v>
      </c>
      <c r="I13" s="34">
        <v>6</v>
      </c>
      <c r="K13" s="42"/>
      <c r="L13" s="30"/>
      <c r="N13" s="43">
        <v>310</v>
      </c>
    </row>
    <row r="14" spans="1:14" s="41" customFormat="1" ht="66">
      <c r="A14" s="3">
        <v>12</v>
      </c>
      <c r="B14" s="53" t="s">
        <v>53</v>
      </c>
      <c r="C14" s="61" t="s">
        <v>54</v>
      </c>
      <c r="D14" s="29">
        <v>1</v>
      </c>
      <c r="E14" s="70"/>
      <c r="F14" s="71">
        <f t="shared" si="3"/>
        <v>0</v>
      </c>
      <c r="G14" s="71">
        <f t="shared" si="0"/>
        <v>0</v>
      </c>
      <c r="H14" s="72">
        <f t="shared" si="2"/>
        <v>0</v>
      </c>
      <c r="I14" s="34">
        <v>6</v>
      </c>
      <c r="K14" s="42"/>
      <c r="L14" s="30"/>
      <c r="N14" s="43">
        <v>58.49</v>
      </c>
    </row>
    <row r="15" spans="1:14" s="41" customFormat="1" ht="27.6">
      <c r="A15" s="3">
        <v>13</v>
      </c>
      <c r="B15" s="53" t="s">
        <v>59</v>
      </c>
      <c r="C15" s="61" t="s">
        <v>60</v>
      </c>
      <c r="D15" s="29">
        <v>1</v>
      </c>
      <c r="E15" s="70"/>
      <c r="F15" s="71">
        <f t="shared" si="3"/>
        <v>0</v>
      </c>
      <c r="G15" s="71">
        <f t="shared" si="0"/>
        <v>0</v>
      </c>
      <c r="H15" s="72">
        <f t="shared" si="2"/>
        <v>0</v>
      </c>
      <c r="I15" s="34">
        <v>6</v>
      </c>
      <c r="K15" s="42"/>
      <c r="L15" s="30"/>
      <c r="N15" s="43">
        <v>169.92</v>
      </c>
    </row>
    <row r="16" spans="1:14" s="41" customFormat="1" ht="75" customHeight="1">
      <c r="A16" s="3">
        <v>14</v>
      </c>
      <c r="B16" s="36" t="s">
        <v>64</v>
      </c>
      <c r="C16" s="61" t="s">
        <v>65</v>
      </c>
      <c r="D16" s="29">
        <v>1</v>
      </c>
      <c r="E16" s="70"/>
      <c r="F16" s="71">
        <f t="shared" si="3"/>
        <v>0</v>
      </c>
      <c r="G16" s="71">
        <f t="shared" si="0"/>
        <v>0</v>
      </c>
      <c r="H16" s="72">
        <f t="shared" si="2"/>
        <v>0</v>
      </c>
      <c r="I16" s="34">
        <v>6</v>
      </c>
      <c r="K16" s="42"/>
      <c r="L16" s="30"/>
      <c r="N16" s="43">
        <v>218.7</v>
      </c>
    </row>
    <row r="17" spans="1:14" s="41" customFormat="1" ht="27.6">
      <c r="A17" s="3">
        <v>15</v>
      </c>
      <c r="B17" s="53" t="s">
        <v>66</v>
      </c>
      <c r="C17" s="61" t="s">
        <v>67</v>
      </c>
      <c r="D17" s="29">
        <v>1</v>
      </c>
      <c r="E17" s="70"/>
      <c r="F17" s="71">
        <f t="shared" si="3"/>
        <v>0</v>
      </c>
      <c r="G17" s="71">
        <f t="shared" si="0"/>
        <v>0</v>
      </c>
      <c r="H17" s="72">
        <f t="shared" si="2"/>
        <v>0</v>
      </c>
      <c r="I17" s="34">
        <v>6</v>
      </c>
      <c r="K17" s="42"/>
      <c r="L17" s="30"/>
      <c r="N17" s="43">
        <v>151.37</v>
      </c>
    </row>
    <row r="18" spans="1:14" s="41" customFormat="1" ht="41.4">
      <c r="A18" s="3">
        <v>16</v>
      </c>
      <c r="B18" s="53" t="s">
        <v>61</v>
      </c>
      <c r="C18" s="61" t="s">
        <v>62</v>
      </c>
      <c r="D18" s="29">
        <v>1</v>
      </c>
      <c r="E18" s="70"/>
      <c r="F18" s="71">
        <f t="shared" si="3"/>
        <v>0</v>
      </c>
      <c r="G18" s="71">
        <f t="shared" si="0"/>
        <v>0</v>
      </c>
      <c r="H18" s="72">
        <f t="shared" si="2"/>
        <v>0</v>
      </c>
      <c r="I18" s="34">
        <v>6</v>
      </c>
      <c r="K18" s="42"/>
      <c r="L18" s="30"/>
      <c r="N18" s="67">
        <v>144.76</v>
      </c>
    </row>
    <row r="19" spans="1:14" s="41" customFormat="1" ht="41.4">
      <c r="A19" s="88">
        <v>17</v>
      </c>
      <c r="B19" s="53" t="s">
        <v>70</v>
      </c>
      <c r="C19" s="81" t="s">
        <v>71</v>
      </c>
      <c r="D19" s="82">
        <v>1</v>
      </c>
      <c r="E19" s="89"/>
      <c r="F19" s="90">
        <f t="shared" si="3"/>
        <v>0</v>
      </c>
      <c r="G19" s="90">
        <f t="shared" si="0"/>
        <v>0</v>
      </c>
      <c r="H19" s="91">
        <f t="shared" si="2"/>
        <v>0</v>
      </c>
      <c r="I19" s="33">
        <v>6</v>
      </c>
      <c r="K19" s="42"/>
      <c r="L19" s="30"/>
      <c r="N19" s="66">
        <v>2850.33</v>
      </c>
    </row>
    <row r="20" spans="1:14" ht="27.6">
      <c r="A20" s="3">
        <v>18</v>
      </c>
      <c r="B20" s="53" t="s">
        <v>72</v>
      </c>
      <c r="C20" s="61" t="s">
        <v>73</v>
      </c>
      <c r="D20" s="29">
        <v>1</v>
      </c>
      <c r="E20" s="70"/>
      <c r="F20" s="71">
        <f t="shared" si="3"/>
        <v>0</v>
      </c>
      <c r="G20" s="71">
        <f t="shared" si="0"/>
        <v>0</v>
      </c>
      <c r="H20" s="72">
        <f t="shared" si="2"/>
        <v>0</v>
      </c>
      <c r="I20" s="34">
        <v>6</v>
      </c>
    </row>
    <row r="21" spans="1:14" ht="27.6">
      <c r="A21" s="3">
        <v>19</v>
      </c>
      <c r="B21" s="53" t="s">
        <v>74</v>
      </c>
      <c r="C21" s="61" t="s">
        <v>75</v>
      </c>
      <c r="D21" s="29">
        <v>1</v>
      </c>
      <c r="E21" s="70"/>
      <c r="F21" s="71">
        <f t="shared" si="3"/>
        <v>0</v>
      </c>
      <c r="G21" s="71">
        <f t="shared" si="0"/>
        <v>0</v>
      </c>
      <c r="H21" s="72">
        <f t="shared" si="2"/>
        <v>0</v>
      </c>
      <c r="I21" s="34">
        <v>6</v>
      </c>
      <c r="N21" s="65">
        <v>85.37</v>
      </c>
    </row>
    <row r="22" spans="1:14" ht="79.2">
      <c r="A22" s="3">
        <v>20</v>
      </c>
      <c r="B22" s="53" t="s">
        <v>79</v>
      </c>
      <c r="C22" s="61" t="s">
        <v>80</v>
      </c>
      <c r="D22" s="29">
        <v>1</v>
      </c>
      <c r="E22" s="70"/>
      <c r="F22" s="71">
        <f t="shared" si="3"/>
        <v>0</v>
      </c>
      <c r="G22" s="71">
        <f t="shared" si="0"/>
        <v>0</v>
      </c>
      <c r="H22" s="72">
        <f t="shared" si="2"/>
        <v>0</v>
      </c>
      <c r="I22" s="34">
        <v>6</v>
      </c>
      <c r="N22" s="65">
        <v>99.18</v>
      </c>
    </row>
    <row r="23" spans="1:14" ht="50.1" customHeight="1">
      <c r="A23" s="3">
        <v>21</v>
      </c>
      <c r="B23" s="57" t="s">
        <v>81</v>
      </c>
      <c r="C23" s="61" t="s">
        <v>82</v>
      </c>
      <c r="D23" s="29">
        <v>1</v>
      </c>
      <c r="E23" s="70"/>
      <c r="F23" s="71">
        <f t="shared" si="3"/>
        <v>0</v>
      </c>
      <c r="G23" s="71">
        <f t="shared" si="0"/>
        <v>0</v>
      </c>
      <c r="H23" s="72">
        <f t="shared" si="2"/>
        <v>0</v>
      </c>
      <c r="I23" s="34">
        <v>6</v>
      </c>
      <c r="N23" s="65">
        <v>77.239999999999995</v>
      </c>
    </row>
    <row r="24" spans="1:14" ht="27.6">
      <c r="A24" s="3">
        <v>22</v>
      </c>
      <c r="B24" s="53" t="s">
        <v>85</v>
      </c>
      <c r="C24" s="61" t="s">
        <v>86</v>
      </c>
      <c r="D24" s="29">
        <v>1</v>
      </c>
      <c r="E24" s="70"/>
      <c r="F24" s="71">
        <f t="shared" si="3"/>
        <v>0</v>
      </c>
      <c r="G24" s="71">
        <f t="shared" si="0"/>
        <v>0</v>
      </c>
      <c r="H24" s="72">
        <f t="shared" si="2"/>
        <v>0</v>
      </c>
      <c r="I24" s="34">
        <v>6</v>
      </c>
      <c r="N24" s="65">
        <v>217.07</v>
      </c>
    </row>
    <row r="25" spans="1:14" ht="39.6">
      <c r="A25" s="3">
        <v>23</v>
      </c>
      <c r="B25" s="53" t="s">
        <v>98</v>
      </c>
      <c r="C25" s="61" t="s">
        <v>107</v>
      </c>
      <c r="D25" s="29">
        <v>1</v>
      </c>
      <c r="E25" s="70"/>
      <c r="F25" s="71">
        <f t="shared" si="3"/>
        <v>0</v>
      </c>
      <c r="G25" s="71">
        <f t="shared" si="0"/>
        <v>0</v>
      </c>
      <c r="H25" s="72">
        <f t="shared" si="2"/>
        <v>0</v>
      </c>
      <c r="I25" s="34">
        <v>6</v>
      </c>
      <c r="N25" s="68">
        <v>1056.0999999999999</v>
      </c>
    </row>
    <row r="26" spans="1:14" ht="27.6">
      <c r="A26" s="3">
        <v>24</v>
      </c>
      <c r="B26" s="53" t="s">
        <v>94</v>
      </c>
      <c r="C26" s="61" t="s">
        <v>108</v>
      </c>
      <c r="D26" s="29">
        <v>1</v>
      </c>
      <c r="E26" s="70"/>
      <c r="F26" s="71">
        <f t="shared" si="3"/>
        <v>0</v>
      </c>
      <c r="G26" s="71">
        <f t="shared" si="0"/>
        <v>0</v>
      </c>
      <c r="H26" s="72">
        <f t="shared" si="2"/>
        <v>0</v>
      </c>
      <c r="I26" s="34">
        <v>6</v>
      </c>
      <c r="N26" s="65">
        <v>138.78</v>
      </c>
    </row>
    <row r="27" spans="1:14" ht="41.4">
      <c r="A27" s="3">
        <v>25</v>
      </c>
      <c r="B27" s="53" t="s">
        <v>145</v>
      </c>
      <c r="C27" s="61" t="s">
        <v>162</v>
      </c>
      <c r="D27" s="29">
        <v>1</v>
      </c>
      <c r="E27" s="70"/>
      <c r="F27" s="71">
        <f>D27*E27</f>
        <v>0</v>
      </c>
      <c r="G27" s="71">
        <f>F27*0.23</f>
        <v>0</v>
      </c>
      <c r="H27" s="72">
        <f>F27+G27</f>
        <v>0</v>
      </c>
      <c r="I27" s="34">
        <v>6</v>
      </c>
      <c r="N27" s="65">
        <v>512.11</v>
      </c>
    </row>
    <row r="28" spans="1:14" ht="39.6">
      <c r="A28" s="3">
        <v>26</v>
      </c>
      <c r="B28" s="53" t="s">
        <v>146</v>
      </c>
      <c r="C28" s="61" t="s">
        <v>163</v>
      </c>
      <c r="D28" s="29">
        <v>1</v>
      </c>
      <c r="E28" s="70"/>
      <c r="F28" s="71">
        <f>D28*E28</f>
        <v>0</v>
      </c>
      <c r="G28" s="71">
        <f>F28*0.23</f>
        <v>0</v>
      </c>
      <c r="H28" s="72">
        <f>F28+G28</f>
        <v>0</v>
      </c>
      <c r="I28" s="34">
        <v>6</v>
      </c>
      <c r="N28" s="65">
        <v>559.39</v>
      </c>
    </row>
    <row r="29" spans="1:14" ht="52.8">
      <c r="A29" s="3">
        <v>27</v>
      </c>
      <c r="B29" s="53" t="s">
        <v>147</v>
      </c>
      <c r="C29" s="61" t="s">
        <v>148</v>
      </c>
      <c r="D29" s="29">
        <v>1</v>
      </c>
      <c r="E29" s="70"/>
      <c r="F29" s="71">
        <f>D29*E29</f>
        <v>0</v>
      </c>
      <c r="G29" s="71">
        <f>F29*0.23</f>
        <v>0</v>
      </c>
      <c r="H29" s="72">
        <f>F29+G29</f>
        <v>0</v>
      </c>
      <c r="I29" s="34">
        <v>6</v>
      </c>
    </row>
    <row r="30" spans="1:14" ht="39.6">
      <c r="A30" s="3">
        <v>28</v>
      </c>
      <c r="B30" s="53" t="s">
        <v>143</v>
      </c>
      <c r="C30" s="61" t="s">
        <v>144</v>
      </c>
      <c r="D30" s="29">
        <v>1</v>
      </c>
      <c r="E30" s="70"/>
      <c r="F30" s="71">
        <f>D30*E30</f>
        <v>0</v>
      </c>
      <c r="G30" s="71">
        <f>F30*0.23</f>
        <v>0</v>
      </c>
      <c r="H30" s="72">
        <f>F30+G30</f>
        <v>0</v>
      </c>
      <c r="I30" s="34">
        <v>6</v>
      </c>
      <c r="N30" s="65">
        <v>794.43</v>
      </c>
    </row>
    <row r="31" spans="1:14" ht="41.4">
      <c r="A31" s="3">
        <v>29</v>
      </c>
      <c r="B31" s="53" t="s">
        <v>95</v>
      </c>
      <c r="C31" s="61" t="s">
        <v>164</v>
      </c>
      <c r="D31" s="29">
        <v>1</v>
      </c>
      <c r="E31" s="70"/>
      <c r="F31" s="71">
        <f t="shared" si="3"/>
        <v>0</v>
      </c>
      <c r="G31" s="71">
        <f t="shared" si="0"/>
        <v>0</v>
      </c>
      <c r="H31" s="72">
        <f t="shared" si="2"/>
        <v>0</v>
      </c>
      <c r="I31" s="34">
        <v>6</v>
      </c>
      <c r="N31" s="65">
        <v>443.5</v>
      </c>
    </row>
    <row r="32" spans="1:14" ht="27.6">
      <c r="A32" s="3">
        <v>30</v>
      </c>
      <c r="B32" s="53" t="s">
        <v>99</v>
      </c>
      <c r="C32" s="61" t="s">
        <v>165</v>
      </c>
      <c r="D32" s="29">
        <v>1</v>
      </c>
      <c r="E32" s="70"/>
      <c r="F32" s="71">
        <f t="shared" si="3"/>
        <v>0</v>
      </c>
      <c r="G32" s="71">
        <f t="shared" si="0"/>
        <v>0</v>
      </c>
      <c r="H32" s="72">
        <f t="shared" si="2"/>
        <v>0</v>
      </c>
      <c r="I32" s="34">
        <v>6</v>
      </c>
      <c r="N32" s="65">
        <v>266</v>
      </c>
    </row>
    <row r="33" spans="1:14" ht="42.75" customHeight="1">
      <c r="A33" s="3">
        <v>31</v>
      </c>
      <c r="B33" s="53" t="s">
        <v>203</v>
      </c>
      <c r="C33" s="61" t="s">
        <v>204</v>
      </c>
      <c r="D33" s="29">
        <v>1</v>
      </c>
      <c r="E33" s="70"/>
      <c r="F33" s="71">
        <v>375</v>
      </c>
      <c r="G33" s="71">
        <v>86.25</v>
      </c>
      <c r="H33" s="72">
        <v>461.25</v>
      </c>
      <c r="I33" s="34">
        <v>6</v>
      </c>
    </row>
    <row r="34" spans="1:14" ht="124.2">
      <c r="A34" s="3">
        <v>32</v>
      </c>
      <c r="B34" s="53" t="s">
        <v>171</v>
      </c>
      <c r="C34" s="61" t="s">
        <v>166</v>
      </c>
      <c r="D34" s="29">
        <v>1</v>
      </c>
      <c r="E34" s="70"/>
      <c r="F34" s="71">
        <f t="shared" si="3"/>
        <v>0</v>
      </c>
      <c r="G34" s="71">
        <f t="shared" si="0"/>
        <v>0</v>
      </c>
      <c r="H34" s="72">
        <f t="shared" si="2"/>
        <v>0</v>
      </c>
      <c r="I34" s="34">
        <v>6</v>
      </c>
      <c r="N34" s="65">
        <v>9.99</v>
      </c>
    </row>
    <row r="35" spans="1:14" ht="124.2">
      <c r="A35" s="3">
        <v>33</v>
      </c>
      <c r="B35" s="53" t="s">
        <v>168</v>
      </c>
      <c r="C35" s="61" t="s">
        <v>167</v>
      </c>
      <c r="D35" s="29">
        <v>1</v>
      </c>
      <c r="E35" s="70"/>
      <c r="F35" s="71">
        <f t="shared" si="3"/>
        <v>0</v>
      </c>
      <c r="G35" s="71">
        <f t="shared" si="0"/>
        <v>0</v>
      </c>
      <c r="H35" s="72">
        <f t="shared" si="2"/>
        <v>0</v>
      </c>
      <c r="I35" s="34">
        <v>6</v>
      </c>
      <c r="N35" s="65">
        <v>9.99</v>
      </c>
    </row>
    <row r="36" spans="1:14" ht="124.2">
      <c r="A36" s="3">
        <v>34</v>
      </c>
      <c r="B36" s="53" t="s">
        <v>170</v>
      </c>
      <c r="C36" s="61" t="s">
        <v>169</v>
      </c>
      <c r="D36" s="29">
        <v>1</v>
      </c>
      <c r="E36" s="70"/>
      <c r="F36" s="71">
        <f t="shared" si="3"/>
        <v>0</v>
      </c>
      <c r="G36" s="71">
        <f t="shared" si="0"/>
        <v>0</v>
      </c>
      <c r="H36" s="72">
        <f t="shared" ref="H36" si="4">G36+F36</f>
        <v>0</v>
      </c>
      <c r="I36" s="34">
        <v>6</v>
      </c>
      <c r="N36" s="69">
        <v>3.57</v>
      </c>
    </row>
    <row r="37" spans="1:14" ht="124.2">
      <c r="A37" s="3">
        <v>35</v>
      </c>
      <c r="B37" s="53" t="s">
        <v>172</v>
      </c>
      <c r="C37" s="61" t="s">
        <v>173</v>
      </c>
      <c r="D37" s="29">
        <v>1</v>
      </c>
      <c r="E37" s="70"/>
      <c r="F37" s="71">
        <f t="shared" si="3"/>
        <v>0</v>
      </c>
      <c r="G37" s="71">
        <f t="shared" si="0"/>
        <v>0</v>
      </c>
      <c r="H37" s="72">
        <f>F37+G37</f>
        <v>0</v>
      </c>
      <c r="I37" s="34">
        <v>6</v>
      </c>
      <c r="J37" s="39"/>
      <c r="K37" s="40"/>
      <c r="N37" s="65">
        <v>3.89</v>
      </c>
    </row>
    <row r="38" spans="1:14" ht="41.4">
      <c r="A38" s="3">
        <v>36</v>
      </c>
      <c r="B38" s="53" t="s">
        <v>114</v>
      </c>
      <c r="C38" s="61" t="s">
        <v>174</v>
      </c>
      <c r="D38" s="29">
        <v>1</v>
      </c>
      <c r="E38" s="70"/>
      <c r="F38" s="71">
        <f t="shared" si="3"/>
        <v>0</v>
      </c>
      <c r="G38" s="71">
        <f t="shared" si="0"/>
        <v>0</v>
      </c>
      <c r="H38" s="72">
        <f>F38+G38</f>
        <v>0</v>
      </c>
      <c r="I38" s="34">
        <v>6</v>
      </c>
      <c r="J38" s="48"/>
      <c r="K38" s="49"/>
      <c r="N38" s="65">
        <v>9.99</v>
      </c>
    </row>
    <row r="39" spans="1:14" ht="41.4">
      <c r="A39" s="3">
        <v>37</v>
      </c>
      <c r="B39" s="53" t="s">
        <v>115</v>
      </c>
      <c r="C39" s="61" t="s">
        <v>175</v>
      </c>
      <c r="D39" s="29">
        <v>1</v>
      </c>
      <c r="E39" s="70"/>
      <c r="F39" s="71">
        <f t="shared" si="3"/>
        <v>0</v>
      </c>
      <c r="G39" s="71">
        <f t="shared" si="0"/>
        <v>0</v>
      </c>
      <c r="H39" s="72">
        <f>F39+G39</f>
        <v>0</v>
      </c>
      <c r="I39" s="34">
        <v>6</v>
      </c>
      <c r="J39" s="39"/>
      <c r="K39" s="40"/>
      <c r="N39" s="65">
        <v>10.32</v>
      </c>
    </row>
    <row r="40" spans="1:14" ht="41.4">
      <c r="A40" s="3">
        <v>38</v>
      </c>
      <c r="B40" s="53" t="s">
        <v>109</v>
      </c>
      <c r="C40" s="61" t="s">
        <v>176</v>
      </c>
      <c r="D40" s="29">
        <v>1</v>
      </c>
      <c r="E40" s="70"/>
      <c r="F40" s="71">
        <f t="shared" si="3"/>
        <v>0</v>
      </c>
      <c r="G40" s="71">
        <f t="shared" si="0"/>
        <v>0</v>
      </c>
      <c r="H40" s="72">
        <f>F40+G40</f>
        <v>0</v>
      </c>
      <c r="I40" s="34">
        <v>6</v>
      </c>
      <c r="J40" s="48"/>
      <c r="K40" s="40"/>
    </row>
    <row r="41" spans="1:14" ht="171" customHeight="1">
      <c r="A41" s="3">
        <v>39</v>
      </c>
      <c r="B41" s="53" t="s">
        <v>177</v>
      </c>
      <c r="C41" s="74" t="s">
        <v>178</v>
      </c>
      <c r="D41" s="29">
        <v>1</v>
      </c>
      <c r="E41" s="70"/>
      <c r="F41" s="71">
        <f t="shared" ref="F41:F42" si="5">E41*D41</f>
        <v>0</v>
      </c>
      <c r="G41" s="71">
        <f t="shared" ref="G41:G42" si="6">F41*0.23</f>
        <v>0</v>
      </c>
      <c r="H41" s="72">
        <f t="shared" ref="H41:H42" si="7">F41+G41</f>
        <v>0</v>
      </c>
      <c r="I41" s="34">
        <v>6</v>
      </c>
      <c r="J41" s="48"/>
      <c r="K41" s="40"/>
    </row>
    <row r="42" spans="1:14" ht="132.75" customHeight="1">
      <c r="A42" s="3">
        <v>40</v>
      </c>
      <c r="B42" s="53" t="s">
        <v>198</v>
      </c>
      <c r="C42" s="75" t="s">
        <v>201</v>
      </c>
      <c r="D42" s="29">
        <v>1</v>
      </c>
      <c r="E42" s="70"/>
      <c r="F42" s="71">
        <f t="shared" si="5"/>
        <v>0</v>
      </c>
      <c r="G42" s="71">
        <f t="shared" si="6"/>
        <v>0</v>
      </c>
      <c r="H42" s="72">
        <f t="shared" si="7"/>
        <v>0</v>
      </c>
      <c r="I42" s="34">
        <v>6</v>
      </c>
      <c r="J42" s="48"/>
      <c r="K42" s="40"/>
    </row>
    <row r="43" spans="1:14" ht="159.75" customHeight="1">
      <c r="A43" s="3">
        <v>41</v>
      </c>
      <c r="B43" s="53" t="s">
        <v>199</v>
      </c>
      <c r="C43" s="76" t="s">
        <v>200</v>
      </c>
      <c r="D43" s="29">
        <v>1</v>
      </c>
      <c r="E43" s="79"/>
      <c r="F43" s="71">
        <f t="shared" si="3"/>
        <v>0</v>
      </c>
      <c r="G43" s="71">
        <f t="shared" si="0"/>
        <v>0</v>
      </c>
      <c r="H43" s="72">
        <f t="shared" ref="H43" si="8">G43+F43</f>
        <v>0</v>
      </c>
      <c r="I43" s="34">
        <v>6</v>
      </c>
      <c r="J43" s="39">
        <f>SUM(F3:F43)</f>
        <v>375</v>
      </c>
      <c r="K43" s="40">
        <f>SUM(H3:H43)</f>
        <v>461.25</v>
      </c>
      <c r="N43" s="68">
        <v>2716.47</v>
      </c>
    </row>
    <row r="44" spans="1:14" ht="25.5" customHeight="1">
      <c r="A44" s="27"/>
      <c r="B44" s="37" t="s">
        <v>91</v>
      </c>
      <c r="C44" s="10"/>
      <c r="D44" s="11"/>
      <c r="F44" s="77">
        <f>SUM(F3:F43)</f>
        <v>375</v>
      </c>
      <c r="G44" s="73">
        <f>SUM(G3:G43)</f>
        <v>86.25</v>
      </c>
      <c r="H44" s="18">
        <f>SUM(H3:H43)</f>
        <v>461.25</v>
      </c>
      <c r="I44" s="13"/>
      <c r="J44" s="50">
        <f>SUM(J3:J43)</f>
        <v>375</v>
      </c>
      <c r="K44" s="51">
        <f>SUM(K3:K43)</f>
        <v>461.25</v>
      </c>
    </row>
  </sheetData>
  <mergeCells count="1">
    <mergeCell ref="A1:H1"/>
  </mergeCells>
  <hyperlinks>
    <hyperlink ref="C3" r:id="rId1" display="https://trs-shop.pl/produkt/zestaw-gwintownikow-i-narzynek-110-el-mannesmann/"/>
    <hyperlink ref="C4" r:id="rId2" display="https://techmiks.pl/klucz-nasadkowy-do-zakretarek-3-4-1-5-16-gedore-k-32-1-5-16af-6284920.html"/>
    <hyperlink ref="C6" r:id="rId3"/>
    <hyperlink ref="C8" r:id="rId4" location="Specyfikacja"/>
    <hyperlink ref="C9" r:id="rId5" display="https://www.conrad.pl/pl/p/zestaw-szczypiec-knipex-00-20-16-p-esd-dla-elektronikow-i-mechanikow-6-szt-816599.html?vat=true&amp;gclsrc=aw.ds&amp;utm_source=google&amp;utm_medium=cpc&amp;utm_campaign=PL+-+PMAX+-+NonBrand+-+High+3_&amp;utm_id=21864643648&amp;gad_source=1&amp;gclid=EAIaIQobChMIzufw6f6aiwMVIg-iAx3JqAtZEAQYBSABEgKfrPD_BwE&amp;refresh=true"/>
    <hyperlink ref="C10" r:id="rId6" display="https://www.bahcocentrum.pl/zestawy-wkretakow/3708-zestaw-5-szt-wkretakow-torx-z-otworem-fit-tr-b219035-bahco-7314150283286.html"/>
    <hyperlink ref="C11" r:id="rId7" display="https://www.cooltools.pl/pl/products/warsztat-i-przemysl/wozki-narzedziowe-meble-organizery/zestawy-wklady-do-wozkow/wkretaki-srubokrety/zestaw-wkretakow-ampulowych-z-kulka-i-pz-8-szt-we-wkladce-eva-jonnesway-d71h108kv-5431.html"/>
    <hyperlink ref="C12" r:id="rId8"/>
    <hyperlink ref="C7" r:id="rId9"/>
    <hyperlink ref="C13" r:id="rId10"/>
    <hyperlink ref="C14" r:id="rId11" display="https://www.conrad.pl/pl/p/zestaw-nozy-50-sztuk-skalpel-noz-do-szablonow-noz-precyzyjny-zestaw-do-rzezbienia-to-7692339-56-czesci-2564113.html"/>
    <hyperlink ref="C15" r:id="rId12" display="https://www.conrad.pl/pl/p/peseta-uniwersalna-knipex-92-61-02-300-mm-2391029.html"/>
    <hyperlink ref="C18" r:id="rId13" display="https://www.conrad.pl/pl/p/szczypce-nastawne-knipex-knipex-werk-86-05-180-40-mm-180-mm-822359.html?&amp;vat=true&amp;gclsrc=aw.ds&amp;&amp;utm_source=google&amp;utm_medium=cpc&amp;utm_campaign=PL+-+PMAX+-+NonBrand+-+Highseller+3_&amp;utm_id=22004336151&amp;gad_source=1&amp;gclid=EAIaIQobChMI-6HzyOGfiwMVpRCiAx2YFi_lEAQYASABEgKeDfD_BwE"/>
    <hyperlink ref="C5" r:id="rId14"/>
    <hyperlink ref="C16" r:id="rId15" display="https://for-metal.pl/produkt/zestaw-pomiarowy-cyfrowy-suwmiarka-katomierz-glebokosciomierz-poziomica-4szt-dasqua/?utm_source=Google+Shopping&amp;utm_medium=cpc&amp;utm_campaign=google&amp;gad_source=1&amp;gclid=EAIaIQobChMIluCG8peviwMVIAuiAx2mVRwQEAQYByABEgJO_PD_BwE"/>
    <hyperlink ref="C17" r:id="rId16" display="https://www.conrad.pl/pl/p/suwmiarka-cyfrowa-accud-1601071-1601071.html?utm_source=google&amp;utm_medium=cpc&amp;utm_campaign=PL+-+Search+-+Nonbrand+-+Product+DSA&amp;utm_id=10855429183&amp;gad_source=1&amp;gclid=EAIaIQobChMIluCG8peviwMVIAuiAx2mVRwQEAAYAyAAEgK5MfD_BwE"/>
    <hyperlink ref="C19" r:id="rId17" display="https://www.beta24.pl/sciskacz-sprezyn-kolumn-macphersona-beta-1555-qs.html"/>
    <hyperlink ref="C20" r:id="rId18" display="https://www.narzedziak.pl/jonnesway-komplet-szczypiec-do-opasek-9szt-ar060024a.html"/>
    <hyperlink ref="C21" r:id="rId19" display="https://www.jonnesway.pl/produkt/wkretak-udarowy-1-2-z-oslona-z-zestawem-13-bitow-ag010138"/>
    <hyperlink ref="C22" r:id="rId20" display="https://praxer.pl/pl/products/sciagacz-do-kol-pasowych-40-168-mm-bgs-7779-212341?gad_source=1&amp;gclid=EAIaIQobChMIjqq-juPCiwMV5yCiAx0TfwypEAQYAiABEgKQx_D_BwE"/>
    <hyperlink ref="C23" r:id="rId21" display="https://farys.pl/inne/525-klucz-nastawny-do-napinania-kol-pasowych-5907781831531.html"/>
    <hyperlink ref="C24" r:id="rId22" display="https://www.jonnesway.pl/produkt/zestaw-10szt-wkretakow-slusarskich-do-pobijania-d70pp10s"/>
    <hyperlink ref="C25" r:id="rId23" display="https://tooles.pl/pl/products/klucz-pneumatyczny-udarowy-do-kol-tir-1-5000nm-bjc-nasadki-155?utm_source=google&amp;utm_medium=cpc&amp;utm_id=20153433023&amp;utm_term=&amp;utm_content=&amp;gad_source=1&amp;gclid=EAIaIQobChMIme2G_bzeiwMVuxeiAx1dmRVbEAQYASABEgKTlfD_BwE"/>
    <hyperlink ref="C32" r:id="rId24"/>
    <hyperlink ref="C31" r:id="rId25"/>
    <hyperlink ref="C26" r:id="rId26" display="https://monte24.eu/narzedzia-reczne/narzedzia-do-przykrecania-srub/klucze-do-srub/klucze-specjalne/9303,klucz-lancuchowy-do-filtra-oleju-bgs-60-160-mm?gad_source=1&amp;gclid=EAIaIQobChMI-9jnmdzeiwMVpiCiAx1XuAA9EAQYCCABEgKp6fD_BwE"/>
    <hyperlink ref="D31" r:id="rId27" display="https://amdtools.pl/sciagacze-lozysk-i-piast/uniwersalny-sciagacz-hydrauliczny-2-i-3-ramienny-separator-odklejacz-do-lozysk-kol?gad_source=1&amp;gclid=EAIaIQobChMI7fXzwfjyiwMVpxiiAx1C3zhJEAQYByABEgLOy_D_BwE"/>
    <hyperlink ref="D26" r:id="rId28" display="https://dynamometryczne.pl/klucz-dynamometryczny-1234-80-400nm-lewo-prawo-king-tony-p133"/>
    <hyperlink ref="D30" r:id="rId29" display="https://techmiks.pl/szczypce-do-pierscieni-osad-w-z-pros-zag-knipex.html"/>
    <hyperlink ref="H31" r:id="rId30" display="https://techmiks.pl/szczypce-do-pierscieni-osad-w-z-pros-zag-knipex.html"/>
    <hyperlink ref="H30" r:id="rId31" display="https://dynamometryczne.pl/klucz-dynamometryczny-1234-80-400nm-lewo-prawo-king-tony-p133"/>
    <hyperlink ref="H32" r:id="rId32" display="https://amdtools.pl/sciagacze-lozysk-i-piast/uniwersalny-sciagacz-hydrauliczny-2-i-3-ramienny-separator-odklejacz-do-lozysk-kol?gad_source=1&amp;gclid=EAIaIQobChMI7fXzwfjyiwMVpxiiAx1C3zhJEAQYByABEgLOy_D_BwE"/>
    <hyperlink ref="C27" r:id="rId33"/>
    <hyperlink ref="C28" r:id="rId34"/>
    <hyperlink ref="C34" display="https://allegro.pl/oferta/szybkozlaczka-pneumatyczna-gniazdo-na-waz-8-mm-typ-26-rqs-do-powietrza-12782038166?bi_s=ads&amp;bi_m=productlisting:desktop:query&amp;bi_c=YjY0OWExYjctZjA5Ni00M2NmLWFkYWYtYmM3YjBmMWZlNjliAA&amp;bi_t=ape&amp;referrer=proxy&amp;emission_unit_id=21c945"/>
    <hyperlink ref="C35" display="https://allegro.pl/oferta/szybkozlaczka-pneumatyczna-gniazdo-na-waz-10-mm-typ-26-rqs-do-powietrza-17051256981?bi_s=ads&amp;bi_m=productlisting:desktop:query&amp;bi_c=YjY0OWExYjctZjA5Ni00M2NmLWFkYWYtYmM3YjBmMWZlNjliAA&amp;bi_t=ape&amp;referrer=proxy&amp;emission_unit_id=8647a"/>
    <hyperlink ref="C36" display="https://allegro.pl/oferta/szybkozlaczka-pneumatyczna-wtyk-na-waz-8-mm-typ-26-rqs-do-powietrza-12782469782?bi_s=ads&amp;bi_m=productlisting:desktop:query&amp;bi_c=YjY0OWExYjctZjA5Ni00M2NmLWFkYWYtYmM3YjBmMWZlNjliAA&amp;bi_t=ape&amp;referrer=proxy&amp;emission_unit_id=73ba79dc-"/>
    <hyperlink ref="C37" display="https://allegro.pl/oferta/szybkozlaczka-pneumatyczna-wtyk-na-waz-10-mm-typ-26-rqs-do-powietrza-12782470041?bi_s=ads&amp;bi_m=productlisting:desktop:query&amp;bi_c=YjY0OWExYjctZjA5Ni00M2NmLWFkYWYtYmM3YjBmMWZlNjliAA&amp;bi_t=ape&amp;referrer=proxy&amp;emission_unit_id=3e819022"/>
    <hyperlink ref="C38" r:id="rId35"/>
    <hyperlink ref="C39" r:id="rId36"/>
    <hyperlink ref="C40" r:id="rId37"/>
    <hyperlink ref="C41" r:id="rId38"/>
    <hyperlink ref="C43" r:id="rId39"/>
    <hyperlink ref="C42" r:id="rId40"/>
  </hyperlinks>
  <printOptions horizontalCentered="1"/>
  <pageMargins left="0.19685039370078741" right="0.31496062992125984" top="1.1417322834645669" bottom="0.19685039370078741" header="0.11811023622047245" footer="0.31496062992125984"/>
  <pageSetup paperSize="9" orientation="landscape" r:id="rId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pane ySplit="2" topLeftCell="A11" activePane="bottomLeft" state="frozen"/>
      <selection activeCell="U8" sqref="U8"/>
      <selection pane="bottomLeft" activeCell="F13" sqref="F13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41.4">
      <c r="A3" s="3">
        <v>1</v>
      </c>
      <c r="B3" s="53" t="s">
        <v>127</v>
      </c>
      <c r="C3" s="61" t="s">
        <v>179</v>
      </c>
      <c r="D3" s="29">
        <v>1</v>
      </c>
      <c r="E3" s="28"/>
      <c r="F3" s="31">
        <f t="shared" ref="F3:F10" si="0">E3*D3</f>
        <v>0</v>
      </c>
      <c r="G3" s="31">
        <f t="shared" ref="G3:G13" si="1">F3*0.23</f>
        <v>0</v>
      </c>
      <c r="H3" s="32">
        <f t="shared" ref="H3:H13" si="2">G3+F3</f>
        <v>0</v>
      </c>
      <c r="I3" s="34">
        <v>7</v>
      </c>
      <c r="J3" s="39"/>
      <c r="K3" s="40"/>
    </row>
    <row r="4" spans="1:12" ht="82.8">
      <c r="A4" s="26">
        <v>2</v>
      </c>
      <c r="B4" s="53" t="s">
        <v>128</v>
      </c>
      <c r="C4" s="61" t="s">
        <v>129</v>
      </c>
      <c r="D4" s="29">
        <v>1</v>
      </c>
      <c r="E4" s="28"/>
      <c r="F4" s="31">
        <f t="shared" si="0"/>
        <v>0</v>
      </c>
      <c r="G4" s="31">
        <f t="shared" si="1"/>
        <v>0</v>
      </c>
      <c r="H4" s="32">
        <f t="shared" si="2"/>
        <v>0</v>
      </c>
      <c r="I4" s="34">
        <v>7</v>
      </c>
    </row>
    <row r="5" spans="1:12" ht="82.8">
      <c r="A5" s="3">
        <v>3</v>
      </c>
      <c r="B5" s="53" t="s">
        <v>130</v>
      </c>
      <c r="C5" s="61" t="s">
        <v>180</v>
      </c>
      <c r="D5" s="29">
        <v>1</v>
      </c>
      <c r="E5" s="28"/>
      <c r="F5" s="31">
        <f t="shared" si="0"/>
        <v>0</v>
      </c>
      <c r="G5" s="31">
        <f t="shared" si="1"/>
        <v>0</v>
      </c>
      <c r="H5" s="32">
        <f t="shared" si="2"/>
        <v>0</v>
      </c>
      <c r="I5" s="34">
        <v>7</v>
      </c>
      <c r="J5" s="39"/>
      <c r="K5" s="40"/>
    </row>
    <row r="6" spans="1:12" ht="39.6">
      <c r="A6" s="26">
        <v>4</v>
      </c>
      <c r="B6" s="53" t="s">
        <v>131</v>
      </c>
      <c r="C6" s="61" t="s">
        <v>181</v>
      </c>
      <c r="D6" s="29">
        <v>1</v>
      </c>
      <c r="E6" s="28"/>
      <c r="F6" s="31">
        <f t="shared" si="0"/>
        <v>0</v>
      </c>
      <c r="G6" s="31">
        <f t="shared" si="1"/>
        <v>0</v>
      </c>
      <c r="H6" s="32">
        <f t="shared" si="2"/>
        <v>0</v>
      </c>
      <c r="I6" s="34">
        <v>7</v>
      </c>
    </row>
    <row r="7" spans="1:12" ht="39.6">
      <c r="A7" s="3">
        <v>5</v>
      </c>
      <c r="B7" s="53" t="s">
        <v>132</v>
      </c>
      <c r="C7" s="61" t="s">
        <v>182</v>
      </c>
      <c r="D7" s="29">
        <v>1</v>
      </c>
      <c r="E7" s="28"/>
      <c r="F7" s="31">
        <f t="shared" si="0"/>
        <v>0</v>
      </c>
      <c r="G7" s="31">
        <f t="shared" si="1"/>
        <v>0</v>
      </c>
      <c r="H7" s="32">
        <f t="shared" si="2"/>
        <v>0</v>
      </c>
      <c r="I7" s="34">
        <v>7</v>
      </c>
      <c r="J7" s="39"/>
      <c r="K7" s="40"/>
    </row>
    <row r="8" spans="1:12" ht="39.6">
      <c r="A8" s="26">
        <v>6</v>
      </c>
      <c r="B8" s="53" t="s">
        <v>133</v>
      </c>
      <c r="C8" s="61" t="s">
        <v>183</v>
      </c>
      <c r="D8" s="29">
        <v>1</v>
      </c>
      <c r="E8" s="28"/>
      <c r="F8" s="31">
        <f t="shared" si="0"/>
        <v>0</v>
      </c>
      <c r="G8" s="31">
        <f t="shared" si="1"/>
        <v>0</v>
      </c>
      <c r="H8" s="32">
        <f t="shared" si="2"/>
        <v>0</v>
      </c>
      <c r="I8" s="34">
        <v>7</v>
      </c>
      <c r="K8" s="40"/>
    </row>
    <row r="9" spans="1:12" ht="39.6">
      <c r="A9" s="3">
        <v>7</v>
      </c>
      <c r="B9" s="53" t="s">
        <v>134</v>
      </c>
      <c r="C9" s="61" t="s">
        <v>184</v>
      </c>
      <c r="D9" s="29">
        <v>1</v>
      </c>
      <c r="E9" s="28"/>
      <c r="F9" s="31">
        <f t="shared" si="0"/>
        <v>0</v>
      </c>
      <c r="G9" s="31">
        <f t="shared" si="1"/>
        <v>0</v>
      </c>
      <c r="H9" s="32">
        <f t="shared" si="2"/>
        <v>0</v>
      </c>
      <c r="I9" s="34">
        <v>7</v>
      </c>
    </row>
    <row r="10" spans="1:12" ht="179.4">
      <c r="A10" s="26">
        <v>8</v>
      </c>
      <c r="B10" s="53" t="s">
        <v>135</v>
      </c>
      <c r="C10" s="61" t="s">
        <v>185</v>
      </c>
      <c r="D10" s="29">
        <v>1</v>
      </c>
      <c r="E10" s="28"/>
      <c r="F10" s="31">
        <f t="shared" si="0"/>
        <v>0</v>
      </c>
      <c r="G10" s="31">
        <f t="shared" si="1"/>
        <v>0</v>
      </c>
      <c r="H10" s="32">
        <f t="shared" si="2"/>
        <v>0</v>
      </c>
      <c r="I10" s="34">
        <v>7</v>
      </c>
      <c r="J10" s="39"/>
      <c r="K10" s="40"/>
    </row>
    <row r="11" spans="1:12" ht="43.2">
      <c r="A11" s="3">
        <v>9</v>
      </c>
      <c r="B11" s="58" t="s">
        <v>92</v>
      </c>
      <c r="C11" s="61" t="s">
        <v>186</v>
      </c>
      <c r="D11" s="29">
        <v>1</v>
      </c>
      <c r="E11" s="28"/>
      <c r="F11" s="31">
        <f>E11*D11</f>
        <v>0</v>
      </c>
      <c r="G11" s="31">
        <f t="shared" si="1"/>
        <v>0</v>
      </c>
      <c r="H11" s="32">
        <f t="shared" si="2"/>
        <v>0</v>
      </c>
      <c r="I11" s="34">
        <v>7</v>
      </c>
    </row>
    <row r="12" spans="1:12" ht="41.4">
      <c r="A12" s="26">
        <v>10</v>
      </c>
      <c r="B12" s="53" t="s">
        <v>122</v>
      </c>
      <c r="C12" s="61" t="s">
        <v>187</v>
      </c>
      <c r="D12" s="29">
        <v>1</v>
      </c>
      <c r="E12" s="28"/>
      <c r="F12" s="31">
        <f t="shared" ref="F12:F13" si="3">E12*D12</f>
        <v>0</v>
      </c>
      <c r="G12" s="31">
        <f t="shared" si="1"/>
        <v>0</v>
      </c>
      <c r="H12" s="32">
        <f t="shared" si="2"/>
        <v>0</v>
      </c>
      <c r="I12" s="34">
        <v>7</v>
      </c>
      <c r="J12" s="39"/>
      <c r="K12" s="40"/>
      <c r="L12" s="35"/>
    </row>
    <row r="13" spans="1:12" ht="96.6">
      <c r="A13" s="3">
        <v>11</v>
      </c>
      <c r="B13" s="53" t="s">
        <v>123</v>
      </c>
      <c r="C13" s="61" t="s">
        <v>188</v>
      </c>
      <c r="D13" s="29">
        <v>1</v>
      </c>
      <c r="E13" s="28"/>
      <c r="F13" s="31">
        <f t="shared" si="3"/>
        <v>0</v>
      </c>
      <c r="G13" s="31">
        <f t="shared" si="1"/>
        <v>0</v>
      </c>
      <c r="H13" s="32">
        <f t="shared" si="2"/>
        <v>0</v>
      </c>
      <c r="I13" s="34">
        <v>7</v>
      </c>
      <c r="J13" s="39"/>
      <c r="K13" s="40"/>
    </row>
    <row r="14" spans="1:12" ht="41.4">
      <c r="A14" s="80">
        <v>12</v>
      </c>
      <c r="B14" s="53" t="s">
        <v>142</v>
      </c>
      <c r="C14" s="85" t="s">
        <v>189</v>
      </c>
      <c r="D14" s="82">
        <v>1</v>
      </c>
      <c r="E14" s="83"/>
      <c r="F14" s="25">
        <f>D14*E14</f>
        <v>0</v>
      </c>
      <c r="G14" s="25">
        <f>F14*0.23</f>
        <v>0</v>
      </c>
      <c r="H14" s="84">
        <f>F14+G14</f>
        <v>0</v>
      </c>
      <c r="I14" s="34">
        <v>7</v>
      </c>
      <c r="J14" s="39">
        <f>SUM(F3:F14)</f>
        <v>0</v>
      </c>
      <c r="K14" s="40">
        <f>SUM(H3:H14)</f>
        <v>0</v>
      </c>
    </row>
    <row r="15" spans="1:12">
      <c r="A15" s="27"/>
      <c r="B15" s="37" t="s">
        <v>91</v>
      </c>
      <c r="C15" s="86"/>
      <c r="D15" s="11"/>
      <c r="E15" s="12"/>
      <c r="F15" s="18">
        <f>SUM(F3:F14)</f>
        <v>0</v>
      </c>
      <c r="G15" s="18">
        <f>SUM(G3:G14)</f>
        <v>0</v>
      </c>
      <c r="H15" s="18">
        <f>SUM(H3:H14)</f>
        <v>0</v>
      </c>
      <c r="I15" s="13"/>
      <c r="J15" s="50">
        <f>SUM(J3:J14)</f>
        <v>0</v>
      </c>
      <c r="K15" s="51">
        <f>SUM(K3:K14)</f>
        <v>0</v>
      </c>
    </row>
    <row r="16" spans="1:12">
      <c r="C16" s="87"/>
    </row>
    <row r="17" spans="3:3">
      <c r="C17" s="87"/>
    </row>
    <row r="18" spans="3:3">
      <c r="C18" s="87"/>
    </row>
  </sheetData>
  <mergeCells count="1">
    <mergeCell ref="A1:H1"/>
  </mergeCells>
  <hyperlinks>
    <hyperlink ref="C1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display="https://specnarzedzia.pl/szczypce-do-sciagania-izolacji/17673-knipex-szczypce-automatyczne-do-sciagania-izolacji-008-160-mm-4003773085829.html?utm_source=google%20cpc&amp;utm_medium=pricewars2&amp;utm_campaign=knipex-szczypce-automatyczne-do-sciagania-izolacji-00"/>
    <hyperlink ref="C13" r:id="rId9"/>
    <hyperlink ref="C11" r:id="rId10"/>
    <hyperlink ref="C14" r:id="rId11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orientation="landscape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view="pageBreakPreview" zoomScaleNormal="80" zoomScaleSheetLayoutView="100" workbookViewId="0">
      <pane ySplit="2" topLeftCell="A3" activePane="bottomLeft" state="frozen"/>
      <selection activeCell="C8" sqref="C8"/>
      <selection pane="bottomLeft" activeCell="F4" sqref="F4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hidden="1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41.4">
      <c r="A3" s="3">
        <v>1</v>
      </c>
      <c r="B3" s="53" t="s">
        <v>8</v>
      </c>
      <c r="C3" s="64" t="s">
        <v>9</v>
      </c>
      <c r="D3" s="29">
        <v>1</v>
      </c>
      <c r="E3" s="28"/>
      <c r="F3" s="31">
        <f t="shared" ref="F3:F4" si="0">E3*D3</f>
        <v>0</v>
      </c>
      <c r="G3" s="31">
        <f t="shared" ref="G3:G4" si="1">F3*0.23</f>
        <v>0</v>
      </c>
      <c r="H3" s="32">
        <f t="shared" ref="H3:H4" si="2">G3+F3</f>
        <v>0</v>
      </c>
      <c r="I3" s="34">
        <v>8</v>
      </c>
    </row>
    <row r="4" spans="1:12" ht="41.4">
      <c r="A4" s="3">
        <v>2</v>
      </c>
      <c r="B4" s="53" t="s">
        <v>77</v>
      </c>
      <c r="C4" s="61" t="s">
        <v>78</v>
      </c>
      <c r="D4" s="29">
        <v>1</v>
      </c>
      <c r="E4" s="28"/>
      <c r="F4" s="31">
        <f t="shared" si="0"/>
        <v>0</v>
      </c>
      <c r="G4" s="31">
        <f t="shared" si="1"/>
        <v>0</v>
      </c>
      <c r="H4" s="32">
        <f t="shared" si="2"/>
        <v>0</v>
      </c>
      <c r="I4" s="34">
        <v>8</v>
      </c>
      <c r="J4" s="39">
        <f>SUM(F3:F4)</f>
        <v>0</v>
      </c>
      <c r="K4" s="40">
        <f>SUM(H3:H4)</f>
        <v>0</v>
      </c>
    </row>
    <row r="5" spans="1:12">
      <c r="A5" s="27"/>
      <c r="B5" s="37" t="s">
        <v>91</v>
      </c>
      <c r="C5" s="10"/>
      <c r="D5" s="11"/>
      <c r="E5" s="12"/>
      <c r="F5" s="18">
        <f>SUM(F3:F4)</f>
        <v>0</v>
      </c>
      <c r="G5" s="18">
        <f>SUM(G3:G4)</f>
        <v>0</v>
      </c>
      <c r="H5" s="18">
        <f>SUM(H3:H4)</f>
        <v>0</v>
      </c>
      <c r="I5" s="13"/>
      <c r="J5" s="50">
        <f>SUM(J3:J4)</f>
        <v>0</v>
      </c>
      <c r="K5" s="51">
        <f>SUM(K3:K4)</f>
        <v>0</v>
      </c>
    </row>
  </sheetData>
  <mergeCells count="1">
    <mergeCell ref="A1:H1"/>
  </mergeCells>
  <hyperlinks>
    <hyperlink ref="C4" r:id="rId1" display="https://narzedzia-esklep.pl/kpl-blokad-rozrzadu-ford-20d-ecoblue-tdci-p6327"/>
    <hyperlink ref="C3" r:id="rId2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Normal="80" zoomScaleSheetLayoutView="100" workbookViewId="0">
      <pane ySplit="2" topLeftCell="A3" activePane="bottomLeft" state="frozen"/>
      <selection activeCell="C8" sqref="C8"/>
      <selection pane="bottomLeft" activeCell="F4" sqref="F4"/>
    </sheetView>
  </sheetViews>
  <sheetFormatPr defaultColWidth="9.109375" defaultRowHeight="14.4"/>
  <cols>
    <col min="1" max="1" width="4" style="30" bestFit="1" customWidth="1"/>
    <col min="2" max="2" width="24.33203125" style="38" customWidth="1"/>
    <col min="3" max="3" width="34.88671875" style="30" customWidth="1"/>
    <col min="4" max="4" width="9.109375" style="30"/>
    <col min="5" max="5" width="14.88671875" style="30" bestFit="1" customWidth="1"/>
    <col min="6" max="6" width="17.88671875" style="30" bestFit="1" customWidth="1"/>
    <col min="7" max="7" width="12.6640625" style="30" customWidth="1"/>
    <col min="8" max="8" width="13.6640625" style="30" bestFit="1" customWidth="1"/>
    <col min="9" max="9" width="9.109375" style="30"/>
    <col min="10" max="10" width="13.44140625" style="41" hidden="1" customWidth="1"/>
    <col min="11" max="11" width="11.88671875" style="42" hidden="1" customWidth="1"/>
    <col min="12" max="12" width="38.109375" style="30" customWidth="1"/>
    <col min="13" max="16384" width="9.109375" style="30"/>
  </cols>
  <sheetData>
    <row r="1" spans="1:12">
      <c r="A1" s="92" t="s">
        <v>205</v>
      </c>
      <c r="B1" s="92"/>
      <c r="C1" s="92"/>
      <c r="D1" s="92"/>
      <c r="E1" s="92"/>
      <c r="F1" s="92"/>
      <c r="G1" s="92"/>
      <c r="H1" s="92"/>
      <c r="I1" s="7"/>
    </row>
    <row r="2" spans="1:12" ht="41.4">
      <c r="A2" s="1" t="s">
        <v>0</v>
      </c>
      <c r="B2" s="36" t="s">
        <v>1</v>
      </c>
      <c r="C2" s="1" t="s">
        <v>156</v>
      </c>
      <c r="D2" s="2" t="s">
        <v>2</v>
      </c>
      <c r="E2" s="1" t="s">
        <v>6</v>
      </c>
      <c r="F2" s="1" t="s">
        <v>3</v>
      </c>
      <c r="G2" s="1" t="s">
        <v>4</v>
      </c>
      <c r="H2" s="1" t="s">
        <v>5</v>
      </c>
      <c r="I2" s="8" t="s">
        <v>7</v>
      </c>
      <c r="J2" s="43" t="s">
        <v>152</v>
      </c>
      <c r="K2" s="44" t="s">
        <v>153</v>
      </c>
      <c r="L2" s="23"/>
    </row>
    <row r="3" spans="1:12" ht="65.099999999999994" customHeight="1">
      <c r="A3" s="3">
        <v>1</v>
      </c>
      <c r="B3" s="53" t="s">
        <v>76</v>
      </c>
      <c r="C3" s="61" t="s">
        <v>190</v>
      </c>
      <c r="D3" s="33">
        <v>1</v>
      </c>
      <c r="E3" s="28"/>
      <c r="F3" s="28">
        <f t="shared" ref="F3:F6" si="0">D3*E3</f>
        <v>0</v>
      </c>
      <c r="G3" s="28">
        <f t="shared" ref="G3:G6" si="1">F3*0.23</f>
        <v>0</v>
      </c>
      <c r="H3" s="28">
        <f t="shared" ref="H3:H6" si="2">F3+G3</f>
        <v>0</v>
      </c>
      <c r="I3" s="34">
        <v>9</v>
      </c>
    </row>
    <row r="4" spans="1:12" ht="65.099999999999994" customHeight="1">
      <c r="A4" s="3">
        <v>2</v>
      </c>
      <c r="B4" s="59" t="s">
        <v>90</v>
      </c>
      <c r="C4" s="61" t="s">
        <v>110</v>
      </c>
      <c r="D4" s="33">
        <v>1</v>
      </c>
      <c r="E4" s="28"/>
      <c r="F4" s="28">
        <f t="shared" si="0"/>
        <v>0</v>
      </c>
      <c r="G4" s="28">
        <f t="shared" si="1"/>
        <v>0</v>
      </c>
      <c r="H4" s="28">
        <f t="shared" si="2"/>
        <v>0</v>
      </c>
      <c r="I4" s="34">
        <v>9</v>
      </c>
    </row>
    <row r="5" spans="1:12" ht="41.4">
      <c r="A5" s="3">
        <v>3</v>
      </c>
      <c r="B5" s="59" t="s">
        <v>112</v>
      </c>
      <c r="C5" s="61" t="s">
        <v>113</v>
      </c>
      <c r="D5" s="33">
        <v>1</v>
      </c>
      <c r="E5" s="28"/>
      <c r="F5" s="28">
        <f t="shared" si="0"/>
        <v>0</v>
      </c>
      <c r="G5" s="28">
        <f t="shared" si="1"/>
        <v>0</v>
      </c>
      <c r="H5" s="28">
        <f t="shared" si="2"/>
        <v>0</v>
      </c>
      <c r="I5" s="34">
        <v>9</v>
      </c>
    </row>
    <row r="6" spans="1:12" ht="41.4">
      <c r="A6" s="3">
        <v>4</v>
      </c>
      <c r="B6" s="53" t="s">
        <v>103</v>
      </c>
      <c r="C6" s="61" t="s">
        <v>111</v>
      </c>
      <c r="D6" s="33">
        <v>1</v>
      </c>
      <c r="E6" s="28"/>
      <c r="F6" s="28">
        <f t="shared" si="0"/>
        <v>0</v>
      </c>
      <c r="G6" s="28">
        <f t="shared" si="1"/>
        <v>0</v>
      </c>
      <c r="H6" s="28">
        <f t="shared" si="2"/>
        <v>0</v>
      </c>
      <c r="I6" s="34">
        <v>9</v>
      </c>
      <c r="J6" s="39">
        <f>SUM(F3:F6)</f>
        <v>0</v>
      </c>
      <c r="K6" s="40">
        <f>SUM(H3:H6)</f>
        <v>0</v>
      </c>
    </row>
    <row r="7" spans="1:12">
      <c r="A7" s="27"/>
      <c r="B7" s="37" t="s">
        <v>91</v>
      </c>
      <c r="C7" s="10"/>
      <c r="D7" s="11"/>
      <c r="E7" s="12"/>
      <c r="F7" s="18">
        <f>SUM(F3:F6)</f>
        <v>0</v>
      </c>
      <c r="G7" s="18">
        <f>SUM(G3:G6)</f>
        <v>0</v>
      </c>
      <c r="H7" s="18">
        <f>SUM(H3:H6)</f>
        <v>0</v>
      </c>
      <c r="I7" s="13"/>
      <c r="J7" s="50">
        <f>SUM(J3:J6)</f>
        <v>0</v>
      </c>
      <c r="K7" s="51">
        <f>SUM(K3:K6)</f>
        <v>0</v>
      </c>
    </row>
  </sheetData>
  <mergeCells count="1">
    <mergeCell ref="A1:H1"/>
  </mergeCells>
  <hyperlinks>
    <hyperlink ref="C3" r:id="rId1"/>
  </hyperlinks>
  <printOptions horizontalCentered="1"/>
  <pageMargins left="0.59055118110236227" right="0.51181102362204722" top="1.1417322834645669" bottom="0.19685039370078741" header="0.11811023622047245" footer="0.31496062992125984"/>
  <pageSetup paperSize="9" scale="96" fitToWidth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45961D3-A3DF-4157-A586-CCC02F398B2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Zadanie nr 10</vt:lpstr>
      <vt:lpstr>Zadanie nr 11</vt:lpstr>
      <vt:lpstr>Zadanie nr 12</vt:lpstr>
      <vt:lpstr>'Zadanie nr 10'!Print_Area</vt:lpstr>
      <vt:lpstr>'Zadanie nr 11'!Print_Area</vt:lpstr>
      <vt:lpstr>'Zadanie nr 12'!Print_Area</vt:lpstr>
      <vt:lpstr>'Zadanie nr 5'!Print_Area</vt:lpstr>
      <vt:lpstr>'Zadanie nr 7'!Print_Area</vt:lpstr>
      <vt:lpstr>'Zadanie nr 9'!Print_Area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Słomian Krzysztof</dc:creator>
  <cp:lastModifiedBy>USER</cp:lastModifiedBy>
  <cp:lastPrinted>2025-04-09T08:59:54Z</cp:lastPrinted>
  <dcterms:created xsi:type="dcterms:W3CDTF">2024-02-13T12:43:18Z</dcterms:created>
  <dcterms:modified xsi:type="dcterms:W3CDTF">2025-04-17T11:38:29Z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6963ebe7-5fae-445b-a0ac-9f66045d0197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jGDrEa48/8VQPwLXIFg54pTHcALoSOQx</vt:lpwstr>
  </property>
  <property fmtid="{D5CDD505-2E9C-101B-9397-08002B2CF9AE}" pid="7" name="bjClsUserRVM">
    <vt:lpwstr>[]</vt:lpwstr>
  </property>
  <property fmtid="{D5CDD505-2E9C-101B-9397-08002B2CF9AE}" pid="8" name="s5636:Creator type=author">
    <vt:lpwstr>Słomian Krzysztof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10.68.137.73</vt:lpwstr>
  </property>
</Properties>
</file>